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workbookProtection workbookAlgorithmName="SHA-512" workbookHashValue="OCmAUJLOrb9JvVBNIPGt14vzzw0g706dU74h6+XSkOWA7vXgctQICcj2sMntfMLgaRUYIf5iiRfB2HeXiNvsnQ==" workbookSaltValue="/E5fnkJn0XDE1GjK9vbKEQ==" workbookSpinCount="100000" lockStructure="1"/>
  <bookViews>
    <workbookView xWindow="3795" yWindow="30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FL32" i="4" l="1"/>
  <c r="MH78" i="4"/>
  <c r="IZ54" i="4"/>
  <c r="IZ32" i="4"/>
  <c r="HM78" i="4"/>
  <c r="FL54" i="4"/>
  <c r="CS78" i="4"/>
  <c r="BX54" i="4"/>
  <c r="BX32" i="4"/>
  <c r="MN54" i="4"/>
  <c r="MN32" i="4"/>
  <c r="C11" i="5"/>
  <c r="D11" i="5"/>
  <c r="E11" i="5"/>
  <c r="B11" i="5"/>
  <c r="KC78" i="4" l="1"/>
  <c r="FH78" i="4"/>
  <c r="DS54" i="4"/>
  <c r="DS32" i="4"/>
  <c r="KU54" i="4"/>
  <c r="KU32" i="4"/>
  <c r="HG54" i="4"/>
  <c r="HG32" i="4"/>
  <c r="AN78" i="4"/>
  <c r="AE54" i="4"/>
  <c r="AE32" i="4"/>
  <c r="KF54" i="4"/>
  <c r="KF32" i="4"/>
  <c r="JJ78" i="4"/>
  <c r="GR54" i="4"/>
  <c r="GR32" i="4"/>
  <c r="DD54" i="4"/>
  <c r="DD32" i="4"/>
  <c r="U78" i="4"/>
  <c r="P54" i="4"/>
  <c r="P32" i="4"/>
  <c r="EO78" i="4"/>
  <c r="BI32" i="4"/>
  <c r="LY54" i="4"/>
  <c r="LY32" i="4"/>
  <c r="IK32" i="4"/>
  <c r="GT78" i="4"/>
  <c r="EW54" i="4"/>
  <c r="EW32" i="4"/>
  <c r="BZ78" i="4"/>
  <c r="BI54" i="4"/>
  <c r="LO78" i="4"/>
  <c r="IK54" i="4"/>
  <c r="EH54" i="4"/>
  <c r="LJ54" i="4"/>
  <c r="BG78" i="4"/>
  <c r="AT54" i="4"/>
  <c r="AT32" i="4"/>
  <c r="KV78" i="4"/>
  <c r="HV54" i="4"/>
  <c r="HV32" i="4"/>
  <c r="GA78" i="4"/>
  <c r="EH32" i="4"/>
  <c r="LJ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<sst xmlns="http://schemas.openxmlformats.org/spreadsheetml/2006/main" count="321" uniqueCount="180">
  <si>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</si>
  <si>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</si>
  <si>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</si>
  <si>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</si>
  <si>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</si>
  <si>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</si>
  <si>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</si>
  <si>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</si>
  <si>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</si>
  <si>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</si>
  <si>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</si>
  <si>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</si>
  <si>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</si>
  <si>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</si>
  <si>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</si>
  <si>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</si>
  <si>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</si>
  <si>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</si>
  <si>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</si>
  <si>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</si>
  <si>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</si>
  <si>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</si>
  <si>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</si>
  <si>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</si>
  <si>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</si>
  <si>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</si>
  <si>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</si>
  <si>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</si>
  <si>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</si>
  <si>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</si>
  <si>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</si>
  <si>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</si>
  <si>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</si>
  <si>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</si>
  <si>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</si>
  <si>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</si>
  <si>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</si>
  <si>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</si>
  <si>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</si>
  <si>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</si>
  <si>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</si>
  <si>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</si>
  <si>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</si>
  <si>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</si>
  <si>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</si>
  <si>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</si>
  <si>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</si>
  <si>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</si>
  <si>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</si>
  <si>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</si>
  <si>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</si>
  <si>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</si>
  <si>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</si>
  <si>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</si>
  <si>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</si>
  <si>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</si>
  <si>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</si>
  <si>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</si>
  <si>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</si>
  <si>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</si>
  <si>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</si>
  <si>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</si>
  <si>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</si>
  <si>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</si>
  <si>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</si>
  <si>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</si>
  <si>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</si>
  <si>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</si>
  <si>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</si>
  <si>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</si>
  <si>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</si>
  <si>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</si>
  <si>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</si>
  <si>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</si>
  <si>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</si>
  <si>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</si>
  <si>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</si>
  <si>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</si>
  <si>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</si>
  <si>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</si>
  <si>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</si>
  <si>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</si>
  <si>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</si>
  <si>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</si>
  <si>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</si>
  <si>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</si>
  <si>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</si>
  <si>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</si>
  <si>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</si>
  <si>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</si>
  <si>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</si>
  <si>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</si>
  <si>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</si>
  <si>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</si>
  <si>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</si>
  <si>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</si>
  <si>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</si>
  <si>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</si>
  <si>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</si>
  <si>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</si>
  <si>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</si>
  <si>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</si>
  <si>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</si>
  <si>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</si>
  <si>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</si>
  <si>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</si>
  <si>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</si>
  <si>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</si>
  <si>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</si>
  <si>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</si>
  <si>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</si>
  <si>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</si>
  <si>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</si>
  <si>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</si>
  <si>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</si>
  <si>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</si>
  <si>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</si>
  <si>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</si>
  <si>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</si>
  <si>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</si>
  <si>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</si>
  <si>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</si>
  <si>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</si>
  <si>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</si>
  <si>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</si>
  <si>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</si>
  <si>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</si>
  <si>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</si>
  <si>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</si>
  <si>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</si>
  <si>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</si>
  <si>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</si>
  <si>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</si>
  <si>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</si>
  <si>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</si>
  <si>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</si>
  <si>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</si>
  <si>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</si>
  <si>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</si>
  <si>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</si>
  <si>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</si>
  <si>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</si>
  <si>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</si>
  <si>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</si>
  <si>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</si>
  <si>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</si>
  <si>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</si>
  <si>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</si>
  <si>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</si>
  <si>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</si>
  <si>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</si>
  <si>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</si>
  <si>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</si>
  <si>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</si>
  <si>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</si>
  <si>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</si>
  <si>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</si>
  <si>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</si>
  <si>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</si>
  <si>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</si>
  <si>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</si>
  <si>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</si>
  <si>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</si>
  <si>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</si>
  <si>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</si>
  <si>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</si>
  <si>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</si>
  <si>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</si>
  <si>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</si>
  <si>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</si>
  <si>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</si>
  <si>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</si>
  <si>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</si>
  <si>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</si>
  <si>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</si>
  <si>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</si>
  <si>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t>
    </r>
    <r>
      <rPr>
        <sz val="11"/>
        <rFont val="ＭＳ ゴシック"/>
        <family val="3"/>
        <charset val="128"/>
      </rPr>
      <t>平成30年度について、僅かではありますがプラス収支となり昨年度に引き続き黒字決算を堅持しました。引き続き新公立病院改革プランに基づき経常収支・医業収支100％超えの安定した経営状態により益々高齢化が進む当医療圏の患者ニーズに応えるべく努めてまいります。それらを実現する為にも老朽化の進む病院施設の建屋について早急に新病棟建築の計画を進める事が直近の重要課題となっています。また、本医療圏では初めての「地域医療支援病院」として承認を受けましたが地域医療の充実・地元地域完結型医療を掲げ、地域住民の皆様に安心・安全な医療の提供に努めてまいります。</t>
    </r>
    <rPh sb="12" eb="13">
      <t>ワズ</t>
    </rPh>
    <rPh sb="24" eb="26">
      <t>シュウシ</t>
    </rPh>
    <rPh sb="29" eb="32">
      <t>サクネンド</t>
    </rPh>
    <rPh sb="33" eb="34">
      <t>ヒ</t>
    </rPh>
    <rPh sb="35" eb="36">
      <t>ツヅ</t>
    </rPh>
    <rPh sb="37" eb="39">
      <t>クロジ</t>
    </rPh>
    <rPh sb="39" eb="41">
      <t>ケッサン</t>
    </rPh>
    <rPh sb="42" eb="44">
      <t>ケンジ</t>
    </rPh>
    <rPh sb="158" eb="159">
      <t>シン</t>
    </rPh>
    <rPh sb="159" eb="161">
      <t>ビョウトウ</t>
    </rPh>
    <rPh sb="161" eb="163">
      <t>ケンチク</t>
    </rPh>
    <rPh sb="190" eb="191">
      <t>ホン</t>
    </rPh>
    <rPh sb="191" eb="193">
      <t>イリョウ</t>
    </rPh>
    <rPh sb="193" eb="194">
      <t>ケン</t>
    </rPh>
    <rPh sb="196" eb="197">
      <t>ハジ</t>
    </rPh>
    <rPh sb="201" eb="203">
      <t>チイキ</t>
    </rPh>
    <rPh sb="203" eb="205">
      <t>イリョウ</t>
    </rPh>
    <rPh sb="205" eb="207">
      <t>シエン</t>
    </rPh>
    <rPh sb="207" eb="209">
      <t>ビョウイン</t>
    </rPh>
    <rPh sb="213" eb="215">
      <t>ショウニン</t>
    </rPh>
    <rPh sb="216" eb="217">
      <t>ウ</t>
    </rPh>
    <rPh sb="222" eb="224">
      <t>チイキ</t>
    </rPh>
    <rPh sb="224" eb="226">
      <t>イリョウ</t>
    </rPh>
    <rPh sb="227" eb="229">
      <t>ジュウジツ</t>
    </rPh>
    <rPh sb="230" eb="232">
      <t>ジモト</t>
    </rPh>
    <rPh sb="232" eb="234">
      <t>チイキ</t>
    </rPh>
    <rPh sb="234" eb="236">
      <t>カンケツ</t>
    </rPh>
    <rPh sb="236" eb="237">
      <t>カタ</t>
    </rPh>
    <rPh sb="237" eb="239">
      <t>イリョウ</t>
    </rPh>
    <rPh sb="240" eb="241">
      <t>カカ</t>
    </rPh>
    <rPh sb="243" eb="245">
      <t>チイキ</t>
    </rPh>
    <rPh sb="245" eb="247">
      <t>ジュウミン</t>
    </rPh>
    <rPh sb="248" eb="250">
      <t>ミナサマ</t>
    </rPh>
    <rPh sb="251" eb="253">
      <t>アンシン</t>
    </rPh>
    <rPh sb="254" eb="256">
      <t>アンゼン</t>
    </rPh>
    <rPh sb="257" eb="259">
      <t>イリョウ</t>
    </rPh>
    <rPh sb="260" eb="262">
      <t>テイキョウ</t>
    </rPh>
    <rPh sb="263" eb="264">
      <t>ツト</t>
    </rPh>
    <phoneticPr fontId="5"/>
  </si>
  <si>
    <t>　南丹医療圏の最終拠点病院である事に高い意識を持ち、近隣の医療機関及び介護・福祉施設との連携を深め「急性期・がん診療を含む高度専門的医療」と「回復期・在宅支援機能」を持ち地域包括ケアシステムにおける中核病院の役割を担っているほか、慢性的な医師不足と言われている中、救急・小児救急・周産期医療等の不採算部門の責務も担い地域住民から高い評価を受けています。また南丹医療圏(南丹市･亀岡市･京丹波町)の災害拠点病院であり「災害医療」の役割も担っています。さらに平成31年1月に地域医療支援病院の承認を受けました。</t>
    <rPh sb="1" eb="3">
      <t>ナンタン</t>
    </rPh>
    <rPh sb="3" eb="5">
      <t>イリョウ</t>
    </rPh>
    <rPh sb="5" eb="6">
      <t>ケン</t>
    </rPh>
    <rPh sb="7" eb="9">
      <t>サイシュウ</t>
    </rPh>
    <rPh sb="9" eb="11">
      <t>キョテン</t>
    </rPh>
    <rPh sb="11" eb="13">
      <t>ビョウイン</t>
    </rPh>
    <rPh sb="16" eb="17">
      <t>コト</t>
    </rPh>
    <rPh sb="18" eb="19">
      <t>タカ</t>
    </rPh>
    <rPh sb="20" eb="22">
      <t>イシキ</t>
    </rPh>
    <rPh sb="23" eb="24">
      <t>モ</t>
    </rPh>
    <rPh sb="26" eb="28">
      <t>キンリン</t>
    </rPh>
    <rPh sb="29" eb="31">
      <t>イリョウ</t>
    </rPh>
    <rPh sb="31" eb="33">
      <t>キカン</t>
    </rPh>
    <rPh sb="33" eb="34">
      <t>オヨ</t>
    </rPh>
    <rPh sb="35" eb="37">
      <t>カイゴ</t>
    </rPh>
    <rPh sb="38" eb="40">
      <t>フクシ</t>
    </rPh>
    <rPh sb="40" eb="42">
      <t>シセツ</t>
    </rPh>
    <rPh sb="44" eb="46">
      <t>レンケイ</t>
    </rPh>
    <rPh sb="47" eb="48">
      <t>フカ</t>
    </rPh>
    <rPh sb="50" eb="52">
      <t>キュウセイ</t>
    </rPh>
    <rPh sb="52" eb="53">
      <t>キ</t>
    </rPh>
    <rPh sb="56" eb="58">
      <t>シンリョウ</t>
    </rPh>
    <rPh sb="59" eb="60">
      <t>フク</t>
    </rPh>
    <rPh sb="61" eb="63">
      <t>コウド</t>
    </rPh>
    <rPh sb="63" eb="66">
      <t>センモンテキ</t>
    </rPh>
    <rPh sb="66" eb="68">
      <t>イリョウ</t>
    </rPh>
    <rPh sb="71" eb="73">
      <t>カイフク</t>
    </rPh>
    <rPh sb="73" eb="74">
      <t>キ</t>
    </rPh>
    <rPh sb="75" eb="77">
      <t>ザイタク</t>
    </rPh>
    <rPh sb="77" eb="79">
      <t>シエン</t>
    </rPh>
    <rPh sb="79" eb="81">
      <t>キノウ</t>
    </rPh>
    <rPh sb="83" eb="84">
      <t>モ</t>
    </rPh>
    <rPh sb="85" eb="87">
      <t>チイキ</t>
    </rPh>
    <rPh sb="87" eb="89">
      <t>ホウカツ</t>
    </rPh>
    <rPh sb="99" eb="101">
      <t>チュウカク</t>
    </rPh>
    <rPh sb="101" eb="103">
      <t>ビョウイン</t>
    </rPh>
    <rPh sb="104" eb="106">
      <t>ヤクワリ</t>
    </rPh>
    <rPh sb="107" eb="108">
      <t>ニナ</t>
    </rPh>
    <rPh sb="115" eb="117">
      <t>マンセイ</t>
    </rPh>
    <rPh sb="117" eb="118">
      <t>テキ</t>
    </rPh>
    <rPh sb="119" eb="121">
      <t>イシ</t>
    </rPh>
    <rPh sb="121" eb="123">
      <t>フソク</t>
    </rPh>
    <rPh sb="124" eb="125">
      <t>イ</t>
    </rPh>
    <rPh sb="130" eb="131">
      <t>ナカ</t>
    </rPh>
    <rPh sb="132" eb="134">
      <t>キュウキュウ</t>
    </rPh>
    <rPh sb="135" eb="137">
      <t>ショウニ</t>
    </rPh>
    <rPh sb="137" eb="139">
      <t>キュウキュウ</t>
    </rPh>
    <rPh sb="140" eb="143">
      <t>シュウサンキ</t>
    </rPh>
    <rPh sb="143" eb="145">
      <t>イリョウ</t>
    </rPh>
    <rPh sb="145" eb="146">
      <t>トウ</t>
    </rPh>
    <rPh sb="147" eb="150">
      <t>フサイサン</t>
    </rPh>
    <rPh sb="150" eb="152">
      <t>ブモン</t>
    </rPh>
    <rPh sb="153" eb="155">
      <t>セキム</t>
    </rPh>
    <rPh sb="156" eb="157">
      <t>ニナ</t>
    </rPh>
    <rPh sb="158" eb="160">
      <t>チイキ</t>
    </rPh>
    <rPh sb="160" eb="162">
      <t>ジュウミン</t>
    </rPh>
    <rPh sb="164" eb="165">
      <t>タカ</t>
    </rPh>
    <rPh sb="166" eb="168">
      <t>ヒョウカ</t>
    </rPh>
    <rPh sb="169" eb="170">
      <t>ウ</t>
    </rPh>
    <rPh sb="178" eb="180">
      <t>ナンタン</t>
    </rPh>
    <rPh sb="180" eb="182">
      <t>イリョウ</t>
    </rPh>
    <rPh sb="182" eb="183">
      <t>ケン</t>
    </rPh>
    <rPh sb="184" eb="187">
      <t>ナンタンシ</t>
    </rPh>
    <rPh sb="188" eb="191">
      <t>カメオカシ</t>
    </rPh>
    <rPh sb="192" eb="195">
      <t>キョウタンバ</t>
    </rPh>
    <rPh sb="195" eb="196">
      <t>マチ</t>
    </rPh>
    <rPh sb="198" eb="200">
      <t>サイガイ</t>
    </rPh>
    <rPh sb="200" eb="204">
      <t>キョテンビョウイン</t>
    </rPh>
    <rPh sb="208" eb="210">
      <t>サイガイ</t>
    </rPh>
    <rPh sb="210" eb="212">
      <t>イリョウ</t>
    </rPh>
    <rPh sb="214" eb="216">
      <t>ヤクワリ</t>
    </rPh>
    <rPh sb="217" eb="218">
      <t>ニナ</t>
    </rPh>
    <rPh sb="227" eb="229">
      <t>ヘイセイ</t>
    </rPh>
    <rPh sb="231" eb="232">
      <t>ネン</t>
    </rPh>
    <rPh sb="233" eb="234">
      <t>ガツ</t>
    </rPh>
    <rPh sb="235" eb="237">
      <t>チイキ</t>
    </rPh>
    <rPh sb="237" eb="239">
      <t>イリョウ</t>
    </rPh>
    <rPh sb="239" eb="241">
      <t>シエン</t>
    </rPh>
    <rPh sb="241" eb="243">
      <t>ビョウイン</t>
    </rPh>
    <rPh sb="244" eb="246">
      <t>ショウニン</t>
    </rPh>
    <rPh sb="247" eb="248">
      <t>ウ</t>
    </rPh>
    <phoneticPr fontId="5"/>
  </si>
  <si>
    <t>　①建屋の老朽化(本館診療棟 築44年・第一病棟 築30年・第二病棟及び看護学校 築16年)が進み類似施設と比較し高値となる。②器械備品については当医療圏の要である事の認識を深め、診療内容の充実(高度医療)・患者サービスの向上の為、医療機器等を順次更新及び新規の機器や管理システムを導入。平成27年度～リニアック装置導入及び病院情報システム(電子カルテ)の更新・第一ＭＲＩ装置のリプレイス、第二ＭＲＩ装置の新設、透析通信管理システムを更新し本年度については眼科手術顕微鏡・人工呼吸器・超音波装置を更新しました。③類似施設・全国のどちらと比較しても設備投資額は低値(少額)となっており老朽化がうかがえます。</t>
    <rPh sb="116" eb="118">
      <t>イリョウ</t>
    </rPh>
    <rPh sb="118" eb="120">
      <t>キキ</t>
    </rPh>
    <rPh sb="120" eb="121">
      <t>トウ</t>
    </rPh>
    <rPh sb="122" eb="124">
      <t>ジュンジ</t>
    </rPh>
    <rPh sb="126" eb="127">
      <t>オヨ</t>
    </rPh>
    <rPh sb="220" eb="223">
      <t>ホンネンド</t>
    </rPh>
    <rPh sb="228" eb="230">
      <t>ガンカ</t>
    </rPh>
    <rPh sb="230" eb="232">
      <t>シュジュツ</t>
    </rPh>
    <rPh sb="232" eb="235">
      <t>ケンビキョウ</t>
    </rPh>
    <rPh sb="236" eb="238">
      <t>ジンコウ</t>
    </rPh>
    <rPh sb="238" eb="241">
      <t>コキュウキ</t>
    </rPh>
    <rPh sb="242" eb="245">
      <t>チョウオンパ</t>
    </rPh>
    <rPh sb="245" eb="247">
      <t>ソウチ</t>
    </rPh>
    <rPh sb="248" eb="250">
      <t>コウシン</t>
    </rPh>
    <rPh sb="279" eb="280">
      <t>テイ</t>
    </rPh>
    <phoneticPr fontId="5"/>
  </si>
  <si>
    <t>　収支比率のうち①について公立病院として収支の均衡が図れたものとなりました。②⑦について、回復期リハビリ病棟の充実化を実施したことで人員補充等の費用が増えたことが要因で前年度より上昇しましたが、平均値より良好な数値を保っています。（なお、⑤の減少は、平成29年度が平成28年度診療未収収納分を計上したことにより多額となったためであり、この影響を除くと微減にとどまります。）③の累積赤字額を示す比率について、昨年度とほぼ横ばいで赤字があるものの、類似施設・全国平均値と比べると良好な値を示しています。④については休床中の病棟(52床)が含んだものであり除いた値は78.6です。⑧については上記により収益は減少しましたが、付随する診療材料費も減少した事によるものであり、均衡のとれた値です。</t>
    <rPh sb="1" eb="3">
      <t>シュウシ</t>
    </rPh>
    <rPh sb="3" eb="5">
      <t>ヒリツ</t>
    </rPh>
    <rPh sb="13" eb="15">
      <t>コウリツ</t>
    </rPh>
    <rPh sb="15" eb="17">
      <t>ビョウイン</t>
    </rPh>
    <rPh sb="20" eb="22">
      <t>シュウシ</t>
    </rPh>
    <rPh sb="23" eb="25">
      <t>キンコウ</t>
    </rPh>
    <rPh sb="26" eb="27">
      <t>ハカ</t>
    </rPh>
    <rPh sb="45" eb="48">
      <t>カイフクキ</t>
    </rPh>
    <rPh sb="52" eb="54">
      <t>ビョウトウ</t>
    </rPh>
    <rPh sb="55" eb="58">
      <t>ジュウジツカ</t>
    </rPh>
    <rPh sb="59" eb="61">
      <t>ジッシ</t>
    </rPh>
    <rPh sb="66" eb="68">
      <t>ジンイン</t>
    </rPh>
    <rPh sb="68" eb="70">
      <t>ホジュウ</t>
    </rPh>
    <rPh sb="70" eb="71">
      <t>トウ</t>
    </rPh>
    <rPh sb="84" eb="87">
      <t>ゼンネンド</t>
    </rPh>
    <rPh sb="89" eb="91">
      <t>ジョウショウ</t>
    </rPh>
    <rPh sb="97" eb="100">
      <t>ヘイキンチ</t>
    </rPh>
    <rPh sb="102" eb="104">
      <t>リョウコウ</t>
    </rPh>
    <rPh sb="105" eb="107">
      <t>スウチ</t>
    </rPh>
    <rPh sb="108" eb="109">
      <t>タモ</t>
    </rPh>
    <rPh sb="121" eb="123">
      <t>ゲンショウ</t>
    </rPh>
    <rPh sb="125" eb="127">
      <t>ヘイセイ</t>
    </rPh>
    <rPh sb="129" eb="131">
      <t>ネンド</t>
    </rPh>
    <rPh sb="132" eb="134">
      <t>ヘイセイ</t>
    </rPh>
    <rPh sb="136" eb="138">
      <t>ネンド</t>
    </rPh>
    <rPh sb="138" eb="140">
      <t>シンリョウ</t>
    </rPh>
    <rPh sb="140" eb="142">
      <t>ミシュウ</t>
    </rPh>
    <rPh sb="142" eb="144">
      <t>シュウノウ</t>
    </rPh>
    <rPh sb="144" eb="145">
      <t>ブン</t>
    </rPh>
    <rPh sb="146" eb="148">
      <t>ケイジョウ</t>
    </rPh>
    <rPh sb="155" eb="157">
      <t>タガク</t>
    </rPh>
    <rPh sb="169" eb="171">
      <t>エイキョウ</t>
    </rPh>
    <rPh sb="172" eb="173">
      <t>ノゾ</t>
    </rPh>
    <rPh sb="175" eb="177">
      <t>ビゲン</t>
    </rPh>
    <rPh sb="188" eb="190">
      <t>ルイセキ</t>
    </rPh>
    <rPh sb="190" eb="192">
      <t>アカジ</t>
    </rPh>
    <rPh sb="192" eb="193">
      <t>ガク</t>
    </rPh>
    <rPh sb="194" eb="195">
      <t>シメ</t>
    </rPh>
    <rPh sb="196" eb="198">
      <t>ヒリツ</t>
    </rPh>
    <rPh sb="203" eb="205">
      <t>サクネン</t>
    </rPh>
    <rPh sb="205" eb="206">
      <t>ド</t>
    </rPh>
    <rPh sb="209" eb="210">
      <t>ヨコ</t>
    </rPh>
    <rPh sb="213" eb="215">
      <t>アカジ</t>
    </rPh>
    <rPh sb="222" eb="224">
      <t>ルイジ</t>
    </rPh>
    <rPh sb="224" eb="226">
      <t>シセツ</t>
    </rPh>
    <rPh sb="227" eb="229">
      <t>ゼンコク</t>
    </rPh>
    <rPh sb="229" eb="232">
      <t>ヘイキンチ</t>
    </rPh>
    <rPh sb="233" eb="234">
      <t>クラ</t>
    </rPh>
    <rPh sb="237" eb="239">
      <t>リョウコウ</t>
    </rPh>
    <rPh sb="240" eb="241">
      <t>アタイ</t>
    </rPh>
    <rPh sb="242" eb="243">
      <t>シメ</t>
    </rPh>
    <rPh sb="255" eb="256">
      <t>キュウ</t>
    </rPh>
    <rPh sb="256" eb="257">
      <t>ショウ</t>
    </rPh>
    <rPh sb="257" eb="258">
      <t>ナカ</t>
    </rPh>
    <rPh sb="259" eb="261">
      <t>ビョウトウ</t>
    </rPh>
    <rPh sb="264" eb="265">
      <t>ショウ</t>
    </rPh>
    <rPh sb="267" eb="268">
      <t>フク</t>
    </rPh>
    <rPh sb="275" eb="276">
      <t>ノゾ</t>
    </rPh>
    <rPh sb="278" eb="279">
      <t>アタイ</t>
    </rPh>
    <rPh sb="293" eb="295">
      <t>ジョウキ</t>
    </rPh>
    <rPh sb="298" eb="300">
      <t>シュウエキ</t>
    </rPh>
    <rPh sb="309" eb="311">
      <t>フズイ</t>
    </rPh>
    <rPh sb="313" eb="315">
      <t>シンリョウ</t>
    </rPh>
    <rPh sb="315" eb="317">
      <t>ザイリョウ</t>
    </rPh>
    <rPh sb="317" eb="318">
      <t>ヒ</t>
    </rPh>
    <rPh sb="319" eb="321">
      <t>ゲンショウ</t>
    </rPh>
    <rPh sb="323" eb="324">
      <t>コト</t>
    </rPh>
    <rPh sb="333" eb="335">
      <t>キンコウ</t>
    </rPh>
    <rPh sb="339" eb="340">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</si>
</sst>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67.7</c:v>
                </c:pt>
                <c:pt idx="1">
                  <c:v>68.5</c:v>
                </c:pt>
                <c:pt idx="2">
                  <c:v>70.599999999999994</c:v>
                </c:pt>
                <c:pt idx="3">
                  <c:v>70.2</c:v>
                </c:pt>
                <c:pt idx="4">
                  <c:v>69.8</c:v>
                </c:pt>
              </c:numCache>
            </c:numRef>
          </c:val>
          <c:extLst xmlns:c16r2="http://schemas.microsoft.com/office/drawing/2015/06/chart">
            <c:ext xmlns:c16="http://schemas.microsoft.com/office/drawing/2014/chart" uri="{C3380CC4-5D6E-409C-BE32-E72D297353CC}">
              <c16:uniqueId val="{00000000-1853-445E-A1DB-6B5632F7921B}"/>
            </c:ext>
          </c:extLst>
        </c:ser>
        <c:dLbls>
          <c:showLegendKey val="0"/>
          <c:showVal val="0"/>
          <c:showCatName val="0"/>
          <c:showSerName val="0"/>
          <c:showPercent val="0"/>
          <c:showBubbleSize val="0"/>
        </c:dLbls>
        <c:gapWidth val="150"/>
        <c:axId val="233555320"/>
        <c:axId val="23355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1853-445E-A1DB-6B5632F7921B}"/>
            </c:ext>
          </c:extLst>
        </c:ser>
        <c:dLbls>
          <c:showLegendKey val="0"/>
          <c:showVal val="0"/>
          <c:showCatName val="0"/>
          <c:showSerName val="0"/>
          <c:showPercent val="0"/>
          <c:showBubbleSize val="0"/>
        </c:dLbls>
        <c:marker val="1"/>
        <c:smooth val="0"/>
        <c:axId val="233555320"/>
        <c:axId val="233551400"/>
      </c:lineChart>
      <c:dateAx>
        <c:axId val="233555320"/>
        <c:scaling>
          <c:orientation val="minMax"/>
        </c:scaling>
        <c:delete val="1"/>
        <c:axPos val="b"/>
        <c:numFmt formatCode="ge" sourceLinked="1"/>
        <c:majorTickMark val="none"/>
        <c:minorTickMark val="none"/>
        <c:tickLblPos val="none"/>
        <c:crossAx val="233551400"/>
        <c:crosses val="autoZero"/>
        <c:auto val="1"/>
        <c:lblOffset val="100"/>
        <c:baseTimeUnit val="years"/>
      </c:dateAx>
      <c:valAx>
        <c:axId val="23355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5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13123</c:v>
                </c:pt>
                <c:pt idx="1">
                  <c:v>13487</c:v>
                </c:pt>
                <c:pt idx="2">
                  <c:v>13963</c:v>
                </c:pt>
                <c:pt idx="3">
                  <c:v>15664</c:v>
                </c:pt>
                <c:pt idx="4">
                  <c:v>16093</c:v>
                </c:pt>
              </c:numCache>
            </c:numRef>
          </c:val>
          <c:extLst xmlns:c16r2="http://schemas.microsoft.com/office/drawing/2015/06/chart">
            <c:ext xmlns:c16="http://schemas.microsoft.com/office/drawing/2014/chart" uri="{C3380CC4-5D6E-409C-BE32-E72D297353CC}">
              <c16:uniqueId val="{00000000-AA84-48F8-88AB-47AF795FF624}"/>
            </c:ext>
          </c:extLst>
        </c:ser>
        <c:dLbls>
          <c:showLegendKey val="0"/>
          <c:showVal val="0"/>
          <c:showCatName val="0"/>
          <c:showSerName val="0"/>
          <c:showPercent val="0"/>
          <c:showBubbleSize val="0"/>
        </c:dLbls>
        <c:gapWidth val="150"/>
        <c:axId val="581877864"/>
        <c:axId val="58188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AA84-48F8-88AB-47AF795FF624}"/>
            </c:ext>
          </c:extLst>
        </c:ser>
        <c:dLbls>
          <c:showLegendKey val="0"/>
          <c:showVal val="0"/>
          <c:showCatName val="0"/>
          <c:showSerName val="0"/>
          <c:showPercent val="0"/>
          <c:showBubbleSize val="0"/>
        </c:dLbls>
        <c:marker val="1"/>
        <c:smooth val="0"/>
        <c:axId val="581877864"/>
        <c:axId val="581881000"/>
      </c:lineChart>
      <c:dateAx>
        <c:axId val="581877864"/>
        <c:scaling>
          <c:orientation val="minMax"/>
        </c:scaling>
        <c:delete val="1"/>
        <c:axPos val="b"/>
        <c:numFmt formatCode="ge" sourceLinked="1"/>
        <c:majorTickMark val="none"/>
        <c:minorTickMark val="none"/>
        <c:tickLblPos val="none"/>
        <c:crossAx val="581881000"/>
        <c:crosses val="autoZero"/>
        <c:auto val="1"/>
        <c:lblOffset val="100"/>
        <c:baseTimeUnit val="years"/>
      </c:dateAx>
      <c:valAx>
        <c:axId val="581881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87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49453</c:v>
                </c:pt>
                <c:pt idx="1">
                  <c:v>51760</c:v>
                </c:pt>
                <c:pt idx="2">
                  <c:v>49265</c:v>
                </c:pt>
                <c:pt idx="3">
                  <c:v>55911</c:v>
                </c:pt>
                <c:pt idx="4">
                  <c:v>53074</c:v>
                </c:pt>
              </c:numCache>
            </c:numRef>
          </c:val>
          <c:extLst xmlns:c16r2="http://schemas.microsoft.com/office/drawing/2015/06/chart">
            <c:ext xmlns:c16="http://schemas.microsoft.com/office/drawing/2014/chart" uri="{C3380CC4-5D6E-409C-BE32-E72D297353CC}">
              <c16:uniqueId val="{00000000-68C7-48F3-92E8-B86CD649D0FB}"/>
            </c:ext>
          </c:extLst>
        </c:ser>
        <c:dLbls>
          <c:showLegendKey val="0"/>
          <c:showVal val="0"/>
          <c:showCatName val="0"/>
          <c:showSerName val="0"/>
          <c:showPercent val="0"/>
          <c:showBubbleSize val="0"/>
        </c:dLbls>
        <c:gapWidth val="150"/>
        <c:axId val="581884528"/>
        <c:axId val="58187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68C7-48F3-92E8-B86CD649D0FB}"/>
            </c:ext>
          </c:extLst>
        </c:ser>
        <c:dLbls>
          <c:showLegendKey val="0"/>
          <c:showVal val="0"/>
          <c:showCatName val="0"/>
          <c:showSerName val="0"/>
          <c:showPercent val="0"/>
          <c:showBubbleSize val="0"/>
        </c:dLbls>
        <c:marker val="1"/>
        <c:smooth val="0"/>
        <c:axId val="581884528"/>
        <c:axId val="581878648"/>
      </c:lineChart>
      <c:dateAx>
        <c:axId val="581884528"/>
        <c:scaling>
          <c:orientation val="minMax"/>
        </c:scaling>
        <c:delete val="1"/>
        <c:axPos val="b"/>
        <c:numFmt formatCode="ge" sourceLinked="1"/>
        <c:majorTickMark val="none"/>
        <c:minorTickMark val="none"/>
        <c:tickLblPos val="none"/>
        <c:crossAx val="581878648"/>
        <c:crosses val="autoZero"/>
        <c:auto val="1"/>
        <c:lblOffset val="100"/>
        <c:baseTimeUnit val="years"/>
      </c:dateAx>
      <c:valAx>
        <c:axId val="581878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188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c:v>
                </c:pt>
                <c:pt idx="1">
                  <c:v>8</c:v>
                </c:pt>
                <c:pt idx="2">
                  <c:v>12.1</c:v>
                </c:pt>
                <c:pt idx="3">
                  <c:v>5</c:v>
                </c:pt>
                <c:pt idx="4">
                  <c:v>5.2</c:v>
                </c:pt>
              </c:numCache>
            </c:numRef>
          </c:val>
          <c:extLst xmlns:c16r2="http://schemas.microsoft.com/office/drawing/2015/06/chart">
            <c:ext xmlns:c16="http://schemas.microsoft.com/office/drawing/2014/chart" uri="{C3380CC4-5D6E-409C-BE32-E72D297353CC}">
              <c16:uniqueId val="{00000000-6411-424A-9BC0-5C00C91F973C}"/>
            </c:ext>
          </c:extLst>
        </c:ser>
        <c:dLbls>
          <c:showLegendKey val="0"/>
          <c:showVal val="0"/>
          <c:showCatName val="0"/>
          <c:showSerName val="0"/>
          <c:showPercent val="0"/>
          <c:showBubbleSize val="0"/>
        </c:dLbls>
        <c:gapWidth val="150"/>
        <c:axId val="233554536"/>
        <c:axId val="23355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6411-424A-9BC0-5C00C91F973C}"/>
            </c:ext>
          </c:extLst>
        </c:ser>
        <c:dLbls>
          <c:showLegendKey val="0"/>
          <c:showVal val="0"/>
          <c:showCatName val="0"/>
          <c:showSerName val="0"/>
          <c:showPercent val="0"/>
          <c:showBubbleSize val="0"/>
        </c:dLbls>
        <c:marker val="1"/>
        <c:smooth val="0"/>
        <c:axId val="233554536"/>
        <c:axId val="233551792"/>
      </c:lineChart>
      <c:dateAx>
        <c:axId val="233554536"/>
        <c:scaling>
          <c:orientation val="minMax"/>
        </c:scaling>
        <c:delete val="1"/>
        <c:axPos val="b"/>
        <c:numFmt formatCode="ge" sourceLinked="1"/>
        <c:majorTickMark val="none"/>
        <c:minorTickMark val="none"/>
        <c:tickLblPos val="none"/>
        <c:crossAx val="233551792"/>
        <c:crosses val="autoZero"/>
        <c:auto val="1"/>
        <c:lblOffset val="100"/>
        <c:baseTimeUnit val="years"/>
      </c:dateAx>
      <c:valAx>
        <c:axId val="23355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5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96.7</c:v>
                </c:pt>
                <c:pt idx="1">
                  <c:v>100.3</c:v>
                </c:pt>
                <c:pt idx="2">
                  <c:v>95.3</c:v>
                </c:pt>
                <c:pt idx="3">
                  <c:v>102.4</c:v>
                </c:pt>
                <c:pt idx="4">
                  <c:v>97.2</c:v>
                </c:pt>
              </c:numCache>
            </c:numRef>
          </c:val>
          <c:extLst xmlns:c16r2="http://schemas.microsoft.com/office/drawing/2015/06/chart">
            <c:ext xmlns:c16="http://schemas.microsoft.com/office/drawing/2014/chart" uri="{C3380CC4-5D6E-409C-BE32-E72D297353CC}">
              <c16:uniqueId val="{00000000-BDF1-45DF-B648-BB41DB0AFA63}"/>
            </c:ext>
          </c:extLst>
        </c:ser>
        <c:dLbls>
          <c:showLegendKey val="0"/>
          <c:showVal val="0"/>
          <c:showCatName val="0"/>
          <c:showSerName val="0"/>
          <c:showPercent val="0"/>
          <c:showBubbleSize val="0"/>
        </c:dLbls>
        <c:gapWidth val="150"/>
        <c:axId val="233552968"/>
        <c:axId val="52901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BDF1-45DF-B648-BB41DB0AFA63}"/>
            </c:ext>
          </c:extLst>
        </c:ser>
        <c:dLbls>
          <c:showLegendKey val="0"/>
          <c:showVal val="0"/>
          <c:showCatName val="0"/>
          <c:showSerName val="0"/>
          <c:showPercent val="0"/>
          <c:showBubbleSize val="0"/>
        </c:dLbls>
        <c:marker val="1"/>
        <c:smooth val="0"/>
        <c:axId val="233552968"/>
        <c:axId val="529012376"/>
      </c:lineChart>
      <c:dateAx>
        <c:axId val="233552968"/>
        <c:scaling>
          <c:orientation val="minMax"/>
        </c:scaling>
        <c:delete val="1"/>
        <c:axPos val="b"/>
        <c:numFmt formatCode="ge" sourceLinked="1"/>
        <c:majorTickMark val="none"/>
        <c:minorTickMark val="none"/>
        <c:tickLblPos val="none"/>
        <c:crossAx val="529012376"/>
        <c:crosses val="autoZero"/>
        <c:auto val="1"/>
        <c:lblOffset val="100"/>
        <c:baseTimeUnit val="years"/>
      </c:dateAx>
      <c:valAx>
        <c:axId val="52901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55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95.8</c:v>
                </c:pt>
                <c:pt idx="1">
                  <c:v>98.7</c:v>
                </c:pt>
                <c:pt idx="2">
                  <c:v>98.8</c:v>
                </c:pt>
                <c:pt idx="3">
                  <c:v>105</c:v>
                </c:pt>
                <c:pt idx="4">
                  <c:v>100</c:v>
                </c:pt>
              </c:numCache>
            </c:numRef>
          </c:val>
          <c:extLst xmlns:c16r2="http://schemas.microsoft.com/office/drawing/2015/06/chart">
            <c:ext xmlns:c16="http://schemas.microsoft.com/office/drawing/2014/chart" uri="{C3380CC4-5D6E-409C-BE32-E72D297353CC}">
              <c16:uniqueId val="{00000000-1BBA-4E3C-B1D4-82CEF3891458}"/>
            </c:ext>
          </c:extLst>
        </c:ser>
        <c:dLbls>
          <c:showLegendKey val="0"/>
          <c:showVal val="0"/>
          <c:showCatName val="0"/>
          <c:showSerName val="0"/>
          <c:showPercent val="0"/>
          <c:showBubbleSize val="0"/>
        </c:dLbls>
        <c:gapWidth val="150"/>
        <c:axId val="529013160"/>
        <c:axId val="5290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1BBA-4E3C-B1D4-82CEF3891458}"/>
            </c:ext>
          </c:extLst>
        </c:ser>
        <c:dLbls>
          <c:showLegendKey val="0"/>
          <c:showVal val="0"/>
          <c:showCatName val="0"/>
          <c:showSerName val="0"/>
          <c:showPercent val="0"/>
          <c:showBubbleSize val="0"/>
        </c:dLbls>
        <c:marker val="1"/>
        <c:smooth val="0"/>
        <c:axId val="529013160"/>
        <c:axId val="529014336"/>
      </c:lineChart>
      <c:dateAx>
        <c:axId val="529013160"/>
        <c:scaling>
          <c:orientation val="minMax"/>
        </c:scaling>
        <c:delete val="1"/>
        <c:axPos val="b"/>
        <c:numFmt formatCode="ge" sourceLinked="1"/>
        <c:majorTickMark val="none"/>
        <c:minorTickMark val="none"/>
        <c:tickLblPos val="none"/>
        <c:crossAx val="529014336"/>
        <c:crosses val="autoZero"/>
        <c:auto val="1"/>
        <c:lblOffset val="100"/>
        <c:baseTimeUnit val="years"/>
      </c:dateAx>
      <c:valAx>
        <c:axId val="52901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29013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57.2</c:v>
                </c:pt>
                <c:pt idx="1">
                  <c:v>56.5</c:v>
                </c:pt>
                <c:pt idx="2">
                  <c:v>58.9</c:v>
                </c:pt>
                <c:pt idx="3">
                  <c:v>62.1</c:v>
                </c:pt>
                <c:pt idx="4">
                  <c:v>65.2</c:v>
                </c:pt>
              </c:numCache>
            </c:numRef>
          </c:val>
          <c:extLst xmlns:c16r2="http://schemas.microsoft.com/office/drawing/2015/06/chart">
            <c:ext xmlns:c16="http://schemas.microsoft.com/office/drawing/2014/chart" uri="{C3380CC4-5D6E-409C-BE32-E72D297353CC}">
              <c16:uniqueId val="{00000000-E671-4440-976D-1509A3F2E9F7}"/>
            </c:ext>
          </c:extLst>
        </c:ser>
        <c:dLbls>
          <c:showLegendKey val="0"/>
          <c:showVal val="0"/>
          <c:showCatName val="0"/>
          <c:showSerName val="0"/>
          <c:showPercent val="0"/>
          <c:showBubbleSize val="0"/>
        </c:dLbls>
        <c:gapWidth val="150"/>
        <c:axId val="582488432"/>
        <c:axId val="58248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E671-4440-976D-1509A3F2E9F7}"/>
            </c:ext>
          </c:extLst>
        </c:ser>
        <c:dLbls>
          <c:showLegendKey val="0"/>
          <c:showVal val="0"/>
          <c:showCatName val="0"/>
          <c:showSerName val="0"/>
          <c:showPercent val="0"/>
          <c:showBubbleSize val="0"/>
        </c:dLbls>
        <c:marker val="1"/>
        <c:smooth val="0"/>
        <c:axId val="582488432"/>
        <c:axId val="582480984"/>
      </c:lineChart>
      <c:dateAx>
        <c:axId val="582488432"/>
        <c:scaling>
          <c:orientation val="minMax"/>
        </c:scaling>
        <c:delete val="1"/>
        <c:axPos val="b"/>
        <c:numFmt formatCode="ge" sourceLinked="1"/>
        <c:majorTickMark val="none"/>
        <c:minorTickMark val="none"/>
        <c:tickLblPos val="none"/>
        <c:crossAx val="582480984"/>
        <c:crosses val="autoZero"/>
        <c:auto val="1"/>
        <c:lblOffset val="100"/>
        <c:baseTimeUnit val="years"/>
      </c:dateAx>
      <c:valAx>
        <c:axId val="58248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248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70.400000000000006</c:v>
                </c:pt>
                <c:pt idx="1">
                  <c:v>61.9</c:v>
                </c:pt>
                <c:pt idx="2">
                  <c:v>63.6</c:v>
                </c:pt>
                <c:pt idx="3">
                  <c:v>67.8</c:v>
                </c:pt>
                <c:pt idx="4">
                  <c:v>72.8</c:v>
                </c:pt>
              </c:numCache>
            </c:numRef>
          </c:val>
          <c:extLst xmlns:c16r2="http://schemas.microsoft.com/office/drawing/2015/06/chart">
            <c:ext xmlns:c16="http://schemas.microsoft.com/office/drawing/2014/chart" uri="{C3380CC4-5D6E-409C-BE32-E72D297353CC}">
              <c16:uniqueId val="{00000000-3D15-4095-83AC-F2FBD3FA6889}"/>
            </c:ext>
          </c:extLst>
        </c:ser>
        <c:dLbls>
          <c:showLegendKey val="0"/>
          <c:showVal val="0"/>
          <c:showCatName val="0"/>
          <c:showSerName val="0"/>
          <c:showPercent val="0"/>
          <c:showBubbleSize val="0"/>
        </c:dLbls>
        <c:gapWidth val="150"/>
        <c:axId val="532172536"/>
        <c:axId val="23435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3D15-4095-83AC-F2FBD3FA6889}"/>
            </c:ext>
          </c:extLst>
        </c:ser>
        <c:dLbls>
          <c:showLegendKey val="0"/>
          <c:showVal val="0"/>
          <c:showCatName val="0"/>
          <c:showSerName val="0"/>
          <c:showPercent val="0"/>
          <c:showBubbleSize val="0"/>
        </c:dLbls>
        <c:marker val="1"/>
        <c:smooth val="0"/>
        <c:axId val="532172536"/>
        <c:axId val="234350480"/>
      </c:lineChart>
      <c:dateAx>
        <c:axId val="532172536"/>
        <c:scaling>
          <c:orientation val="minMax"/>
        </c:scaling>
        <c:delete val="1"/>
        <c:axPos val="b"/>
        <c:numFmt formatCode="ge" sourceLinked="1"/>
        <c:majorTickMark val="none"/>
        <c:minorTickMark val="none"/>
        <c:tickLblPos val="none"/>
        <c:crossAx val="234350480"/>
        <c:crosses val="autoZero"/>
        <c:auto val="1"/>
        <c:lblOffset val="100"/>
        <c:baseTimeUnit val="years"/>
      </c:dateAx>
      <c:valAx>
        <c:axId val="23435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2172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41825127</c:v>
                </c:pt>
                <c:pt idx="1">
                  <c:v>42938987</c:v>
                </c:pt>
                <c:pt idx="2">
                  <c:v>43569487</c:v>
                </c:pt>
                <c:pt idx="3">
                  <c:v>43514659</c:v>
                </c:pt>
                <c:pt idx="4">
                  <c:v>43962345</c:v>
                </c:pt>
              </c:numCache>
            </c:numRef>
          </c:val>
          <c:extLst xmlns:c16r2="http://schemas.microsoft.com/office/drawing/2015/06/chart">
            <c:ext xmlns:c16="http://schemas.microsoft.com/office/drawing/2014/chart" uri="{C3380CC4-5D6E-409C-BE32-E72D297353CC}">
              <c16:uniqueId val="{00000000-0F76-42CC-97DC-686C19C15EAC}"/>
            </c:ext>
          </c:extLst>
        </c:ser>
        <c:dLbls>
          <c:showLegendKey val="0"/>
          <c:showVal val="0"/>
          <c:showCatName val="0"/>
          <c:showSerName val="0"/>
          <c:showPercent val="0"/>
          <c:showBubbleSize val="0"/>
        </c:dLbls>
        <c:gapWidth val="150"/>
        <c:axId val="530023312"/>
        <c:axId val="23236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0F76-42CC-97DC-686C19C15EAC}"/>
            </c:ext>
          </c:extLst>
        </c:ser>
        <c:dLbls>
          <c:showLegendKey val="0"/>
          <c:showVal val="0"/>
          <c:showCatName val="0"/>
          <c:showSerName val="0"/>
          <c:showPercent val="0"/>
          <c:showBubbleSize val="0"/>
        </c:dLbls>
        <c:marker val="1"/>
        <c:smooth val="0"/>
        <c:axId val="530023312"/>
        <c:axId val="232365448"/>
      </c:lineChart>
      <c:dateAx>
        <c:axId val="530023312"/>
        <c:scaling>
          <c:orientation val="minMax"/>
        </c:scaling>
        <c:delete val="1"/>
        <c:axPos val="b"/>
        <c:numFmt formatCode="ge" sourceLinked="1"/>
        <c:majorTickMark val="none"/>
        <c:minorTickMark val="none"/>
        <c:tickLblPos val="none"/>
        <c:crossAx val="232365448"/>
        <c:crosses val="autoZero"/>
        <c:auto val="1"/>
        <c:lblOffset val="100"/>
        <c:baseTimeUnit val="years"/>
      </c:dateAx>
      <c:valAx>
        <c:axId val="232365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00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c:v>
                </c:pt>
                <c:pt idx="1">
                  <c:v>23.3</c:v>
                </c:pt>
                <c:pt idx="2">
                  <c:v>23.1</c:v>
                </c:pt>
                <c:pt idx="3">
                  <c:v>21.5</c:v>
                </c:pt>
                <c:pt idx="4">
                  <c:v>22.1</c:v>
                </c:pt>
              </c:numCache>
            </c:numRef>
          </c:val>
          <c:extLst xmlns:c16r2="http://schemas.microsoft.com/office/drawing/2015/06/chart">
            <c:ext xmlns:c16="http://schemas.microsoft.com/office/drawing/2014/chart" uri="{C3380CC4-5D6E-409C-BE32-E72D297353CC}">
              <c16:uniqueId val="{00000000-CF4A-429B-8393-130C3061D9F5}"/>
            </c:ext>
          </c:extLst>
        </c:ser>
        <c:dLbls>
          <c:showLegendKey val="0"/>
          <c:showVal val="0"/>
          <c:showCatName val="0"/>
          <c:showSerName val="0"/>
          <c:showPercent val="0"/>
          <c:showBubbleSize val="0"/>
        </c:dLbls>
        <c:gapWidth val="150"/>
        <c:axId val="581882568"/>
        <c:axId val="5818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CF4A-429B-8393-130C3061D9F5}"/>
            </c:ext>
          </c:extLst>
        </c:ser>
        <c:dLbls>
          <c:showLegendKey val="0"/>
          <c:showVal val="0"/>
          <c:showCatName val="0"/>
          <c:showSerName val="0"/>
          <c:showPercent val="0"/>
          <c:showBubbleSize val="0"/>
        </c:dLbls>
        <c:marker val="1"/>
        <c:smooth val="0"/>
        <c:axId val="581882568"/>
        <c:axId val="581884136"/>
      </c:lineChart>
      <c:dateAx>
        <c:axId val="581882568"/>
        <c:scaling>
          <c:orientation val="minMax"/>
        </c:scaling>
        <c:delete val="1"/>
        <c:axPos val="b"/>
        <c:numFmt formatCode="ge" sourceLinked="1"/>
        <c:majorTickMark val="none"/>
        <c:minorTickMark val="none"/>
        <c:tickLblPos val="none"/>
        <c:crossAx val="581884136"/>
        <c:crosses val="autoZero"/>
        <c:auto val="1"/>
        <c:lblOffset val="100"/>
        <c:baseTimeUnit val="years"/>
      </c:dateAx>
      <c:valAx>
        <c:axId val="581884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88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48.2</c:v>
                </c:pt>
                <c:pt idx="2">
                  <c:v>52.6</c:v>
                </c:pt>
                <c:pt idx="3">
                  <c:v>48.6</c:v>
                </c:pt>
                <c:pt idx="4">
                  <c:v>52.3</c:v>
                </c:pt>
              </c:numCache>
            </c:numRef>
          </c:val>
          <c:extLst xmlns:c16r2="http://schemas.microsoft.com/office/drawing/2015/06/chart">
            <c:ext xmlns:c16="http://schemas.microsoft.com/office/drawing/2014/chart" uri="{C3380CC4-5D6E-409C-BE32-E72D297353CC}">
              <c16:uniqueId val="{00000000-5A3A-4EA9-9697-2D269F049CE9}"/>
            </c:ext>
          </c:extLst>
        </c:ser>
        <c:dLbls>
          <c:showLegendKey val="0"/>
          <c:showVal val="0"/>
          <c:showCatName val="0"/>
          <c:showSerName val="0"/>
          <c:showPercent val="0"/>
          <c:showBubbleSize val="0"/>
        </c:dLbls>
        <c:gapWidth val="150"/>
        <c:axId val="581879040"/>
        <c:axId val="5818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5A3A-4EA9-9697-2D269F049CE9}"/>
            </c:ext>
          </c:extLst>
        </c:ser>
        <c:dLbls>
          <c:showLegendKey val="0"/>
          <c:showVal val="0"/>
          <c:showCatName val="0"/>
          <c:showSerName val="0"/>
          <c:showPercent val="0"/>
          <c:showBubbleSize val="0"/>
        </c:dLbls>
        <c:marker val="1"/>
        <c:smooth val="0"/>
        <c:axId val="581879040"/>
        <c:axId val="581877472"/>
      </c:lineChart>
      <c:dateAx>
        <c:axId val="581879040"/>
        <c:scaling>
          <c:orientation val="minMax"/>
        </c:scaling>
        <c:delete val="1"/>
        <c:axPos val="b"/>
        <c:numFmt formatCode="ge" sourceLinked="1"/>
        <c:majorTickMark val="none"/>
        <c:minorTickMark val="none"/>
        <c:tickLblPos val="none"/>
        <c:crossAx val="581877472"/>
        <c:crosses val="autoZero"/>
        <c:auto val="1"/>
        <c:lblOffset val="100"/>
        <c:baseTimeUnit val="years"/>
      </c:dateAx>
      <c:valAx>
        <c:axId val="58187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187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39693</xdr:colOff>
      <xdr:row>40</xdr:row>
      <xdr:rowOff>1683</xdr:rowOff>
    </xdr:from>
    <xdr:to>
      <xdr:col>368</xdr:col>
      <xdr:colOff>28575</xdr:colOff>
      <xdr:row>56</xdr:row>
      <xdr:rowOff>147357</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K29"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京都府国民健康保険南丹病院組合　京都中部総合医療センタ－</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10</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へ 災 地</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464</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33447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398</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398</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95.8</v>
      </c>
      <c r="Q33" s="88"/>
      <c r="R33" s="88"/>
      <c r="S33" s="88"/>
      <c r="T33" s="88"/>
      <c r="U33" s="88"/>
      <c r="V33" s="88"/>
      <c r="W33" s="88"/>
      <c r="X33" s="88"/>
      <c r="Y33" s="88"/>
      <c r="Z33" s="88"/>
      <c r="AA33" s="88"/>
      <c r="AB33" s="88"/>
      <c r="AC33" s="88"/>
      <c r="AD33" s="89"/>
      <c r="AE33" s="87">
        <f>データ!AI7</f>
        <v>98.7</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105</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96.7</v>
      </c>
      <c r="DE33" s="88"/>
      <c r="DF33" s="88"/>
      <c r="DG33" s="88"/>
      <c r="DH33" s="88"/>
      <c r="DI33" s="88"/>
      <c r="DJ33" s="88"/>
      <c r="DK33" s="88"/>
      <c r="DL33" s="88"/>
      <c r="DM33" s="88"/>
      <c r="DN33" s="88"/>
      <c r="DO33" s="88"/>
      <c r="DP33" s="88"/>
      <c r="DQ33" s="88"/>
      <c r="DR33" s="89"/>
      <c r="DS33" s="87">
        <f>データ!AT7</f>
        <v>100.3</v>
      </c>
      <c r="DT33" s="88"/>
      <c r="DU33" s="88"/>
      <c r="DV33" s="88"/>
      <c r="DW33" s="88"/>
      <c r="DX33" s="88"/>
      <c r="DY33" s="88"/>
      <c r="DZ33" s="88"/>
      <c r="EA33" s="88"/>
      <c r="EB33" s="88"/>
      <c r="EC33" s="88"/>
      <c r="ED33" s="88"/>
      <c r="EE33" s="88"/>
      <c r="EF33" s="88"/>
      <c r="EG33" s="89"/>
      <c r="EH33" s="87">
        <f>データ!AU7</f>
        <v>95.3</v>
      </c>
      <c r="EI33" s="88"/>
      <c r="EJ33" s="88"/>
      <c r="EK33" s="88"/>
      <c r="EL33" s="88"/>
      <c r="EM33" s="88"/>
      <c r="EN33" s="88"/>
      <c r="EO33" s="88"/>
      <c r="EP33" s="88"/>
      <c r="EQ33" s="88"/>
      <c r="ER33" s="88"/>
      <c r="ES33" s="88"/>
      <c r="ET33" s="88"/>
      <c r="EU33" s="88"/>
      <c r="EV33" s="89"/>
      <c r="EW33" s="87">
        <f>データ!AV7</f>
        <v>102.4</v>
      </c>
      <c r="EX33" s="88"/>
      <c r="EY33" s="88"/>
      <c r="EZ33" s="88"/>
      <c r="FA33" s="88"/>
      <c r="FB33" s="88"/>
      <c r="FC33" s="88"/>
      <c r="FD33" s="88"/>
      <c r="FE33" s="88"/>
      <c r="FF33" s="88"/>
      <c r="FG33" s="88"/>
      <c r="FH33" s="88"/>
      <c r="FI33" s="88"/>
      <c r="FJ33" s="88"/>
      <c r="FK33" s="89"/>
      <c r="FL33" s="87">
        <f>データ!AW7</f>
        <v>97.2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11</v>
      </c>
      <c r="GS33" s="88"/>
      <c r="GT33" s="88"/>
      <c r="GU33" s="88"/>
      <c r="GV33" s="88"/>
      <c r="GW33" s="88"/>
      <c r="GX33" s="88"/>
      <c r="GY33" s="88"/>
      <c r="GZ33" s="88"/>
      <c r="HA33" s="88"/>
      <c r="HB33" s="88"/>
      <c r="HC33" s="88"/>
      <c r="HD33" s="88"/>
      <c r="HE33" s="88"/>
      <c r="HF33" s="89"/>
      <c r="HG33" s="87">
        <f>データ!BE7</f>
        <v>8</v>
      </c>
      <c r="HH33" s="88"/>
      <c r="HI33" s="88"/>
      <c r="HJ33" s="88"/>
      <c r="HK33" s="88"/>
      <c r="HL33" s="88"/>
      <c r="HM33" s="88"/>
      <c r="HN33" s="88"/>
      <c r="HO33" s="88"/>
      <c r="HP33" s="88"/>
      <c r="HQ33" s="88"/>
      <c r="HR33" s="88"/>
      <c r="HS33" s="88"/>
      <c r="HT33" s="88"/>
      <c r="HU33" s="89"/>
      <c r="HV33" s="87">
        <f>データ!BF7</f>
        <v>12.1</v>
      </c>
      <c r="HW33" s="88"/>
      <c r="HX33" s="88"/>
      <c r="HY33" s="88"/>
      <c r="HZ33" s="88"/>
      <c r="IA33" s="88"/>
      <c r="IB33" s="88"/>
      <c r="IC33" s="88"/>
      <c r="ID33" s="88"/>
      <c r="IE33" s="88"/>
      <c r="IF33" s="88"/>
      <c r="IG33" s="88"/>
      <c r="IH33" s="88"/>
      <c r="II33" s="88"/>
      <c r="IJ33" s="89"/>
      <c r="IK33" s="87">
        <f>データ!BG7</f>
        <v>5</v>
      </c>
      <c r="IL33" s="88"/>
      <c r="IM33" s="88"/>
      <c r="IN33" s="88"/>
      <c r="IO33" s="88"/>
      <c r="IP33" s="88"/>
      <c r="IQ33" s="88"/>
      <c r="IR33" s="88"/>
      <c r="IS33" s="88"/>
      <c r="IT33" s="88"/>
      <c r="IU33" s="88"/>
      <c r="IV33" s="88"/>
      <c r="IW33" s="88"/>
      <c r="IX33" s="88"/>
      <c r="IY33" s="89"/>
      <c r="IZ33" s="87">
        <f>データ!BH7</f>
        <v>5.2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67.7</v>
      </c>
      <c r="KG33" s="88"/>
      <c r="KH33" s="88"/>
      <c r="KI33" s="88"/>
      <c r="KJ33" s="88"/>
      <c r="KK33" s="88"/>
      <c r="KL33" s="88"/>
      <c r="KM33" s="88"/>
      <c r="KN33" s="88"/>
      <c r="KO33" s="88"/>
      <c r="KP33" s="88"/>
      <c r="KQ33" s="88"/>
      <c r="KR33" s="88"/>
      <c r="KS33" s="88"/>
      <c r="KT33" s="89"/>
      <c r="KU33" s="87">
        <f>データ!BP7</f>
        <v>68.5</v>
      </c>
      <c r="KV33" s="88"/>
      <c r="KW33" s="88"/>
      <c r="KX33" s="88"/>
      <c r="KY33" s="88"/>
      <c r="KZ33" s="88"/>
      <c r="LA33" s="88"/>
      <c r="LB33" s="88"/>
      <c r="LC33" s="88"/>
      <c r="LD33" s="88"/>
      <c r="LE33" s="88"/>
      <c r="LF33" s="88"/>
      <c r="LG33" s="88"/>
      <c r="LH33" s="88"/>
      <c r="LI33" s="89"/>
      <c r="LJ33" s="87">
        <f>データ!BQ7</f>
        <v>70.599999999999994</v>
      </c>
      <c r="LK33" s="88"/>
      <c r="LL33" s="88"/>
      <c r="LM33" s="88"/>
      <c r="LN33" s="88"/>
      <c r="LO33" s="88"/>
      <c r="LP33" s="88"/>
      <c r="LQ33" s="88"/>
      <c r="LR33" s="88"/>
      <c r="LS33" s="88"/>
      <c r="LT33" s="88"/>
      <c r="LU33" s="88"/>
      <c r="LV33" s="88"/>
      <c r="LW33" s="88"/>
      <c r="LX33" s="89"/>
      <c r="LY33" s="87">
        <f>データ!BR7</f>
        <v>70.2</v>
      </c>
      <c r="LZ33" s="88"/>
      <c r="MA33" s="88"/>
      <c r="MB33" s="88"/>
      <c r="MC33" s="88"/>
      <c r="MD33" s="88"/>
      <c r="ME33" s="88"/>
      <c r="MF33" s="88"/>
      <c r="MG33" s="88"/>
      <c r="MH33" s="88"/>
      <c r="MI33" s="88"/>
      <c r="MJ33" s="88"/>
      <c r="MK33" s="88"/>
      <c r="ML33" s="88"/>
      <c r="MM33" s="89"/>
      <c r="MN33" s="87">
        <f>データ!BS7</f>
        <v>69.8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179</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3"/>
      <c r="NK40" s="164"/>
      <c r="NL40" s="164"/>
      <c r="NM40" s="164"/>
      <c r="NN40" s="164"/>
      <c r="NO40" s="164"/>
      <c r="NP40" s="164"/>
      <c r="NQ40" s="164"/>
      <c r="NR40" s="164"/>
      <c r="NS40" s="164"/>
      <c r="NT40" s="164"/>
      <c r="NU40" s="164"/>
      <c r="NV40" s="164"/>
      <c r="NW40" s="164"/>
      <c r="NX40" s="16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3"/>
      <c r="NK41" s="164"/>
      <c r="NL41" s="164"/>
      <c r="NM41" s="164"/>
      <c r="NN41" s="164"/>
      <c r="NO41" s="164"/>
      <c r="NP41" s="164"/>
      <c r="NQ41" s="164"/>
      <c r="NR41" s="164"/>
      <c r="NS41" s="164"/>
      <c r="NT41" s="164"/>
      <c r="NU41" s="164"/>
      <c r="NV41" s="164"/>
      <c r="NW41" s="164"/>
      <c r="NX41" s="16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3"/>
      <c r="NK42" s="164"/>
      <c r="NL42" s="164"/>
      <c r="NM42" s="164"/>
      <c r="NN42" s="164"/>
      <c r="NO42" s="164"/>
      <c r="NP42" s="164"/>
      <c r="NQ42" s="164"/>
      <c r="NR42" s="164"/>
      <c r="NS42" s="164"/>
      <c r="NT42" s="164"/>
      <c r="NU42" s="164"/>
      <c r="NV42" s="164"/>
      <c r="NW42" s="164"/>
      <c r="NX42" s="16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3"/>
      <c r="NK43" s="164"/>
      <c r="NL43" s="164"/>
      <c r="NM43" s="164"/>
      <c r="NN43" s="164"/>
      <c r="NO43" s="164"/>
      <c r="NP43" s="164"/>
      <c r="NQ43" s="164"/>
      <c r="NR43" s="164"/>
      <c r="NS43" s="164"/>
      <c r="NT43" s="164"/>
      <c r="NU43" s="164"/>
      <c r="NV43" s="164"/>
      <c r="NW43" s="164"/>
      <c r="NX43" s="16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3"/>
      <c r="NK44" s="164"/>
      <c r="NL44" s="164"/>
      <c r="NM44" s="164"/>
      <c r="NN44" s="164"/>
      <c r="NO44" s="164"/>
      <c r="NP44" s="164"/>
      <c r="NQ44" s="164"/>
      <c r="NR44" s="164"/>
      <c r="NS44" s="164"/>
      <c r="NT44" s="164"/>
      <c r="NU44" s="164"/>
      <c r="NV44" s="164"/>
      <c r="NW44" s="164"/>
      <c r="NX44" s="16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3"/>
      <c r="NK45" s="164"/>
      <c r="NL45" s="164"/>
      <c r="NM45" s="164"/>
      <c r="NN45" s="164"/>
      <c r="NO45" s="164"/>
      <c r="NP45" s="164"/>
      <c r="NQ45" s="164"/>
      <c r="NR45" s="164"/>
      <c r="NS45" s="164"/>
      <c r="NT45" s="164"/>
      <c r="NU45" s="164"/>
      <c r="NV45" s="164"/>
      <c r="NW45" s="164"/>
      <c r="NX45" s="16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3"/>
      <c r="NK46" s="164"/>
      <c r="NL46" s="164"/>
      <c r="NM46" s="164"/>
      <c r="NN46" s="164"/>
      <c r="NO46" s="164"/>
      <c r="NP46" s="164"/>
      <c r="NQ46" s="164"/>
      <c r="NR46" s="164"/>
      <c r="NS46" s="164"/>
      <c r="NT46" s="164"/>
      <c r="NU46" s="164"/>
      <c r="NV46" s="164"/>
      <c r="NW46" s="164"/>
      <c r="NX46" s="16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3"/>
      <c r="NK47" s="164"/>
      <c r="NL47" s="164"/>
      <c r="NM47" s="164"/>
      <c r="NN47" s="164"/>
      <c r="NO47" s="164"/>
      <c r="NP47" s="164"/>
      <c r="NQ47" s="164"/>
      <c r="NR47" s="164"/>
      <c r="NS47" s="164"/>
      <c r="NT47" s="164"/>
      <c r="NU47" s="164"/>
      <c r="NV47" s="164"/>
      <c r="NW47" s="164"/>
      <c r="NX47" s="16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3"/>
      <c r="NK48" s="164"/>
      <c r="NL48" s="164"/>
      <c r="NM48" s="164"/>
      <c r="NN48" s="164"/>
      <c r="NO48" s="164"/>
      <c r="NP48" s="164"/>
      <c r="NQ48" s="164"/>
      <c r="NR48" s="164"/>
      <c r="NS48" s="164"/>
      <c r="NT48" s="164"/>
      <c r="NU48" s="164"/>
      <c r="NV48" s="164"/>
      <c r="NW48" s="164"/>
      <c r="NX48" s="16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3"/>
      <c r="NK49" s="164"/>
      <c r="NL49" s="164"/>
      <c r="NM49" s="164"/>
      <c r="NN49" s="164"/>
      <c r="NO49" s="164"/>
      <c r="NP49" s="164"/>
      <c r="NQ49" s="164"/>
      <c r="NR49" s="164"/>
      <c r="NS49" s="164"/>
      <c r="NT49" s="164"/>
      <c r="NU49" s="164"/>
      <c r="NV49" s="164"/>
      <c r="NW49" s="164"/>
      <c r="NX49" s="16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3"/>
      <c r="NK50" s="164"/>
      <c r="NL50" s="164"/>
      <c r="NM50" s="164"/>
      <c r="NN50" s="164"/>
      <c r="NO50" s="164"/>
      <c r="NP50" s="164"/>
      <c r="NQ50" s="164"/>
      <c r="NR50" s="164"/>
      <c r="NS50" s="164"/>
      <c r="NT50" s="164"/>
      <c r="NU50" s="164"/>
      <c r="NV50" s="164"/>
      <c r="NW50" s="164"/>
      <c r="NX50" s="16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49453</v>
      </c>
      <c r="Q55" s="106"/>
      <c r="R55" s="106"/>
      <c r="S55" s="106"/>
      <c r="T55" s="106"/>
      <c r="U55" s="106"/>
      <c r="V55" s="106"/>
      <c r="W55" s="106"/>
      <c r="X55" s="106"/>
      <c r="Y55" s="106"/>
      <c r="Z55" s="106"/>
      <c r="AA55" s="106"/>
      <c r="AB55" s="106"/>
      <c r="AC55" s="106"/>
      <c r="AD55" s="107"/>
      <c r="AE55" s="105">
        <f>データ!CA7</f>
        <v>51760</v>
      </c>
      <c r="AF55" s="106"/>
      <c r="AG55" s="106"/>
      <c r="AH55" s="106"/>
      <c r="AI55" s="106"/>
      <c r="AJ55" s="106"/>
      <c r="AK55" s="106"/>
      <c r="AL55" s="106"/>
      <c r="AM55" s="106"/>
      <c r="AN55" s="106"/>
      <c r="AO55" s="106"/>
      <c r="AP55" s="106"/>
      <c r="AQ55" s="106"/>
      <c r="AR55" s="106"/>
      <c r="AS55" s="107"/>
      <c r="AT55" s="105">
        <f>データ!CB7</f>
        <v>49265</v>
      </c>
      <c r="AU55" s="106"/>
      <c r="AV55" s="106"/>
      <c r="AW55" s="106"/>
      <c r="AX55" s="106"/>
      <c r="AY55" s="106"/>
      <c r="AZ55" s="106"/>
      <c r="BA55" s="106"/>
      <c r="BB55" s="106"/>
      <c r="BC55" s="106"/>
      <c r="BD55" s="106"/>
      <c r="BE55" s="106"/>
      <c r="BF55" s="106"/>
      <c r="BG55" s="106"/>
      <c r="BH55" s="107"/>
      <c r="BI55" s="105">
        <f>データ!CC7</f>
        <v>55911</v>
      </c>
      <c r="BJ55" s="106"/>
      <c r="BK55" s="106"/>
      <c r="BL55" s="106"/>
      <c r="BM55" s="106"/>
      <c r="BN55" s="106"/>
      <c r="BO55" s="106"/>
      <c r="BP55" s="106"/>
      <c r="BQ55" s="106"/>
      <c r="BR55" s="106"/>
      <c r="BS55" s="106"/>
      <c r="BT55" s="106"/>
      <c r="BU55" s="106"/>
      <c r="BV55" s="106"/>
      <c r="BW55" s="107"/>
      <c r="BX55" s="105">
        <f>データ!CD7</f>
        <v>53074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13123</v>
      </c>
      <c r="DE55" s="106"/>
      <c r="DF55" s="106"/>
      <c r="DG55" s="106"/>
      <c r="DH55" s="106"/>
      <c r="DI55" s="106"/>
      <c r="DJ55" s="106"/>
      <c r="DK55" s="106"/>
      <c r="DL55" s="106"/>
      <c r="DM55" s="106"/>
      <c r="DN55" s="106"/>
      <c r="DO55" s="106"/>
      <c r="DP55" s="106"/>
      <c r="DQ55" s="106"/>
      <c r="DR55" s="107"/>
      <c r="DS55" s="105">
        <f>データ!CL7</f>
        <v>13487</v>
      </c>
      <c r="DT55" s="106"/>
      <c r="DU55" s="106"/>
      <c r="DV55" s="106"/>
      <c r="DW55" s="106"/>
      <c r="DX55" s="106"/>
      <c r="DY55" s="106"/>
      <c r="DZ55" s="106"/>
      <c r="EA55" s="106"/>
      <c r="EB55" s="106"/>
      <c r="EC55" s="106"/>
      <c r="ED55" s="106"/>
      <c r="EE55" s="106"/>
      <c r="EF55" s="106"/>
      <c r="EG55" s="107"/>
      <c r="EH55" s="105">
        <f>データ!CM7</f>
        <v>13963</v>
      </c>
      <c r="EI55" s="106"/>
      <c r="EJ55" s="106"/>
      <c r="EK55" s="106"/>
      <c r="EL55" s="106"/>
      <c r="EM55" s="106"/>
      <c r="EN55" s="106"/>
      <c r="EO55" s="106"/>
      <c r="EP55" s="106"/>
      <c r="EQ55" s="106"/>
      <c r="ER55" s="106"/>
      <c r="ES55" s="106"/>
      <c r="ET55" s="106"/>
      <c r="EU55" s="106"/>
      <c r="EV55" s="107"/>
      <c r="EW55" s="105">
        <f>データ!CN7</f>
        <v>15664</v>
      </c>
      <c r="EX55" s="106"/>
      <c r="EY55" s="106"/>
      <c r="EZ55" s="106"/>
      <c r="FA55" s="106"/>
      <c r="FB55" s="106"/>
      <c r="FC55" s="106"/>
      <c r="FD55" s="106"/>
      <c r="FE55" s="106"/>
      <c r="FF55" s="106"/>
      <c r="FG55" s="106"/>
      <c r="FH55" s="106"/>
      <c r="FI55" s="106"/>
      <c r="FJ55" s="106"/>
      <c r="FK55" s="107"/>
      <c r="FL55" s="105">
        <f>データ!CO7</f>
        <v>16093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47.5</v>
      </c>
      <c r="GS55" s="88"/>
      <c r="GT55" s="88"/>
      <c r="GU55" s="88"/>
      <c r="GV55" s="88"/>
      <c r="GW55" s="88"/>
      <c r="GX55" s="88"/>
      <c r="GY55" s="88"/>
      <c r="GZ55" s="88"/>
      <c r="HA55" s="88"/>
      <c r="HB55" s="88"/>
      <c r="HC55" s="88"/>
      <c r="HD55" s="88"/>
      <c r="HE55" s="88"/>
      <c r="HF55" s="89"/>
      <c r="HG55" s="87">
        <f>データ!CW7</f>
        <v>48.2</v>
      </c>
      <c r="HH55" s="88"/>
      <c r="HI55" s="88"/>
      <c r="HJ55" s="88"/>
      <c r="HK55" s="88"/>
      <c r="HL55" s="88"/>
      <c r="HM55" s="88"/>
      <c r="HN55" s="88"/>
      <c r="HO55" s="88"/>
      <c r="HP55" s="88"/>
      <c r="HQ55" s="88"/>
      <c r="HR55" s="88"/>
      <c r="HS55" s="88"/>
      <c r="HT55" s="88"/>
      <c r="HU55" s="89"/>
      <c r="HV55" s="87">
        <f>データ!CX7</f>
        <v>52.6</v>
      </c>
      <c r="HW55" s="88"/>
      <c r="HX55" s="88"/>
      <c r="HY55" s="88"/>
      <c r="HZ55" s="88"/>
      <c r="IA55" s="88"/>
      <c r="IB55" s="88"/>
      <c r="IC55" s="88"/>
      <c r="ID55" s="88"/>
      <c r="IE55" s="88"/>
      <c r="IF55" s="88"/>
      <c r="IG55" s="88"/>
      <c r="IH55" s="88"/>
      <c r="II55" s="88"/>
      <c r="IJ55" s="89"/>
      <c r="IK55" s="87">
        <f>データ!CY7</f>
        <v>48.6</v>
      </c>
      <c r="IL55" s="88"/>
      <c r="IM55" s="88"/>
      <c r="IN55" s="88"/>
      <c r="IO55" s="88"/>
      <c r="IP55" s="88"/>
      <c r="IQ55" s="88"/>
      <c r="IR55" s="88"/>
      <c r="IS55" s="88"/>
      <c r="IT55" s="88"/>
      <c r="IU55" s="88"/>
      <c r="IV55" s="88"/>
      <c r="IW55" s="88"/>
      <c r="IX55" s="88"/>
      <c r="IY55" s="89"/>
      <c r="IZ55" s="87">
        <f>データ!CZ7</f>
        <v>52.3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v>
      </c>
      <c r="KG55" s="88"/>
      <c r="KH55" s="88"/>
      <c r="KI55" s="88"/>
      <c r="KJ55" s="88"/>
      <c r="KK55" s="88"/>
      <c r="KL55" s="88"/>
      <c r="KM55" s="88"/>
      <c r="KN55" s="88"/>
      <c r="KO55" s="88"/>
      <c r="KP55" s="88"/>
      <c r="KQ55" s="88"/>
      <c r="KR55" s="88"/>
      <c r="KS55" s="88"/>
      <c r="KT55" s="89"/>
      <c r="KU55" s="87">
        <f>データ!DH7</f>
        <v>23.3</v>
      </c>
      <c r="KV55" s="88"/>
      <c r="KW55" s="88"/>
      <c r="KX55" s="88"/>
      <c r="KY55" s="88"/>
      <c r="KZ55" s="88"/>
      <c r="LA55" s="88"/>
      <c r="LB55" s="88"/>
      <c r="LC55" s="88"/>
      <c r="LD55" s="88"/>
      <c r="LE55" s="88"/>
      <c r="LF55" s="88"/>
      <c r="LG55" s="88"/>
      <c r="LH55" s="88"/>
      <c r="LI55" s="89"/>
      <c r="LJ55" s="87">
        <f>データ!DI7</f>
        <v>23.1</v>
      </c>
      <c r="LK55" s="88"/>
      <c r="LL55" s="88"/>
      <c r="LM55" s="88"/>
      <c r="LN55" s="88"/>
      <c r="LO55" s="88"/>
      <c r="LP55" s="88"/>
      <c r="LQ55" s="88"/>
      <c r="LR55" s="88"/>
      <c r="LS55" s="88"/>
      <c r="LT55" s="88"/>
      <c r="LU55" s="88"/>
      <c r="LV55" s="88"/>
      <c r="LW55" s="88"/>
      <c r="LX55" s="89"/>
      <c r="LY55" s="87">
        <f>データ!DJ7</f>
        <v>21.5</v>
      </c>
      <c r="LZ55" s="88"/>
      <c r="MA55" s="88"/>
      <c r="MB55" s="88"/>
      <c r="MC55" s="88"/>
      <c r="MD55" s="88"/>
      <c r="ME55" s="88"/>
      <c r="MF55" s="88"/>
      <c r="MG55" s="88"/>
      <c r="MH55" s="88"/>
      <c r="MI55" s="88"/>
      <c r="MJ55" s="88"/>
      <c r="MK55" s="88"/>
      <c r="ML55" s="88"/>
      <c r="MM55" s="89"/>
      <c r="MN55" s="87">
        <f>データ!DK7</f>
        <v>22.1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57.2</v>
      </c>
      <c r="V79" s="82"/>
      <c r="W79" s="82"/>
      <c r="X79" s="82"/>
      <c r="Y79" s="82"/>
      <c r="Z79" s="82"/>
      <c r="AA79" s="82"/>
      <c r="AB79" s="82"/>
      <c r="AC79" s="82"/>
      <c r="AD79" s="82"/>
      <c r="AE79" s="82"/>
      <c r="AF79" s="82"/>
      <c r="AG79" s="82"/>
      <c r="AH79" s="82"/>
      <c r="AI79" s="82"/>
      <c r="AJ79" s="82"/>
      <c r="AK79" s="82"/>
      <c r="AL79" s="82"/>
      <c r="AM79" s="82"/>
      <c r="AN79" s="82">
        <f>データ!DS7</f>
        <v>56.5</v>
      </c>
      <c r="AO79" s="82"/>
      <c r="AP79" s="82"/>
      <c r="AQ79" s="82"/>
      <c r="AR79" s="82"/>
      <c r="AS79" s="82"/>
      <c r="AT79" s="82"/>
      <c r="AU79" s="82"/>
      <c r="AV79" s="82"/>
      <c r="AW79" s="82"/>
      <c r="AX79" s="82"/>
      <c r="AY79" s="82"/>
      <c r="AZ79" s="82"/>
      <c r="BA79" s="82"/>
      <c r="BB79" s="82"/>
      <c r="BC79" s="82"/>
      <c r="BD79" s="82"/>
      <c r="BE79" s="82"/>
      <c r="BF79" s="82"/>
      <c r="BG79" s="82">
        <f>データ!DT7</f>
        <v>58.9</v>
      </c>
      <c r="BH79" s="82"/>
      <c r="BI79" s="82"/>
      <c r="BJ79" s="82"/>
      <c r="BK79" s="82"/>
      <c r="BL79" s="82"/>
      <c r="BM79" s="82"/>
      <c r="BN79" s="82"/>
      <c r="BO79" s="82"/>
      <c r="BP79" s="82"/>
      <c r="BQ79" s="82"/>
      <c r="BR79" s="82"/>
      <c r="BS79" s="82"/>
      <c r="BT79" s="82"/>
      <c r="BU79" s="82"/>
      <c r="BV79" s="82"/>
      <c r="BW79" s="82"/>
      <c r="BX79" s="82"/>
      <c r="BY79" s="82"/>
      <c r="BZ79" s="82">
        <f>データ!DU7</f>
        <v>62.1</v>
      </c>
      <c r="CA79" s="82"/>
      <c r="CB79" s="82"/>
      <c r="CC79" s="82"/>
      <c r="CD79" s="82"/>
      <c r="CE79" s="82"/>
      <c r="CF79" s="82"/>
      <c r="CG79" s="82"/>
      <c r="CH79" s="82"/>
      <c r="CI79" s="82"/>
      <c r="CJ79" s="82"/>
      <c r="CK79" s="82"/>
      <c r="CL79" s="82"/>
      <c r="CM79" s="82"/>
      <c r="CN79" s="82"/>
      <c r="CO79" s="82"/>
      <c r="CP79" s="82"/>
      <c r="CQ79" s="82"/>
      <c r="CR79" s="82"/>
      <c r="CS79" s="82">
        <f>データ!DV7</f>
        <v>65.2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70.400000000000006</v>
      </c>
      <c r="EP79" s="82"/>
      <c r="EQ79" s="82"/>
      <c r="ER79" s="82"/>
      <c r="ES79" s="82"/>
      <c r="ET79" s="82"/>
      <c r="EU79" s="82"/>
      <c r="EV79" s="82"/>
      <c r="EW79" s="82"/>
      <c r="EX79" s="82"/>
      <c r="EY79" s="82"/>
      <c r="EZ79" s="82"/>
      <c r="FA79" s="82"/>
      <c r="FB79" s="82"/>
      <c r="FC79" s="82"/>
      <c r="FD79" s="82"/>
      <c r="FE79" s="82"/>
      <c r="FF79" s="82"/>
      <c r="FG79" s="82"/>
      <c r="FH79" s="82">
        <f>データ!ED7</f>
        <v>61.9</v>
      </c>
      <c r="FI79" s="82"/>
      <c r="FJ79" s="82"/>
      <c r="FK79" s="82"/>
      <c r="FL79" s="82"/>
      <c r="FM79" s="82"/>
      <c r="FN79" s="82"/>
      <c r="FO79" s="82"/>
      <c r="FP79" s="82"/>
      <c r="FQ79" s="82"/>
      <c r="FR79" s="82"/>
      <c r="FS79" s="82"/>
      <c r="FT79" s="82"/>
      <c r="FU79" s="82"/>
      <c r="FV79" s="82"/>
      <c r="FW79" s="82"/>
      <c r="FX79" s="82"/>
      <c r="FY79" s="82"/>
      <c r="FZ79" s="82"/>
      <c r="GA79" s="82">
        <f>データ!EE7</f>
        <v>63.6</v>
      </c>
      <c r="GB79" s="82"/>
      <c r="GC79" s="82"/>
      <c r="GD79" s="82"/>
      <c r="GE79" s="82"/>
      <c r="GF79" s="82"/>
      <c r="GG79" s="82"/>
      <c r="GH79" s="82"/>
      <c r="GI79" s="82"/>
      <c r="GJ79" s="82"/>
      <c r="GK79" s="82"/>
      <c r="GL79" s="82"/>
      <c r="GM79" s="82"/>
      <c r="GN79" s="82"/>
      <c r="GO79" s="82"/>
      <c r="GP79" s="82"/>
      <c r="GQ79" s="82"/>
      <c r="GR79" s="82"/>
      <c r="GS79" s="82"/>
      <c r="GT79" s="82">
        <f>データ!EF7</f>
        <v>67.8</v>
      </c>
      <c r="GU79" s="82"/>
      <c r="GV79" s="82"/>
      <c r="GW79" s="82"/>
      <c r="GX79" s="82"/>
      <c r="GY79" s="82"/>
      <c r="GZ79" s="82"/>
      <c r="HA79" s="82"/>
      <c r="HB79" s="82"/>
      <c r="HC79" s="82"/>
      <c r="HD79" s="82"/>
      <c r="HE79" s="82"/>
      <c r="HF79" s="82"/>
      <c r="HG79" s="82"/>
      <c r="HH79" s="82"/>
      <c r="HI79" s="82"/>
      <c r="HJ79" s="82"/>
      <c r="HK79" s="82"/>
      <c r="HL79" s="82"/>
      <c r="HM79" s="82">
        <f>データ!EG7</f>
        <v>72.8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41825127</v>
      </c>
      <c r="JK79" s="81"/>
      <c r="JL79" s="81"/>
      <c r="JM79" s="81"/>
      <c r="JN79" s="81"/>
      <c r="JO79" s="81"/>
      <c r="JP79" s="81"/>
      <c r="JQ79" s="81"/>
      <c r="JR79" s="81"/>
      <c r="JS79" s="81"/>
      <c r="JT79" s="81"/>
      <c r="JU79" s="81"/>
      <c r="JV79" s="81"/>
      <c r="JW79" s="81"/>
      <c r="JX79" s="81"/>
      <c r="JY79" s="81"/>
      <c r="JZ79" s="81"/>
      <c r="KA79" s="81"/>
      <c r="KB79" s="81"/>
      <c r="KC79" s="81">
        <f>データ!EO7</f>
        <v>42938987</v>
      </c>
      <c r="KD79" s="81"/>
      <c r="KE79" s="81"/>
      <c r="KF79" s="81"/>
      <c r="KG79" s="81"/>
      <c r="KH79" s="81"/>
      <c r="KI79" s="81"/>
      <c r="KJ79" s="81"/>
      <c r="KK79" s="81"/>
      <c r="KL79" s="81"/>
      <c r="KM79" s="81"/>
      <c r="KN79" s="81"/>
      <c r="KO79" s="81"/>
      <c r="KP79" s="81"/>
      <c r="KQ79" s="81"/>
      <c r="KR79" s="81"/>
      <c r="KS79" s="81"/>
      <c r="KT79" s="81"/>
      <c r="KU79" s="81"/>
      <c r="KV79" s="81">
        <f>データ!EP7</f>
        <v>43569487</v>
      </c>
      <c r="KW79" s="81"/>
      <c r="KX79" s="81"/>
      <c r="KY79" s="81"/>
      <c r="KZ79" s="81"/>
      <c r="LA79" s="81"/>
      <c r="LB79" s="81"/>
      <c r="LC79" s="81"/>
      <c r="LD79" s="81"/>
      <c r="LE79" s="81"/>
      <c r="LF79" s="81"/>
      <c r="LG79" s="81"/>
      <c r="LH79" s="81"/>
      <c r="LI79" s="81"/>
      <c r="LJ79" s="81"/>
      <c r="LK79" s="81"/>
      <c r="LL79" s="81"/>
      <c r="LM79" s="81"/>
      <c r="LN79" s="81"/>
      <c r="LO79" s="81">
        <f>データ!EQ7</f>
        <v>43514659</v>
      </c>
      <c r="LP79" s="81"/>
      <c r="LQ79" s="81"/>
      <c r="LR79" s="81"/>
      <c r="LS79" s="81"/>
      <c r="LT79" s="81"/>
      <c r="LU79" s="81"/>
      <c r="LV79" s="81"/>
      <c r="LW79" s="81"/>
      <c r="LX79" s="81"/>
      <c r="LY79" s="81"/>
      <c r="LZ79" s="81"/>
      <c r="MA79" s="81"/>
      <c r="MB79" s="81"/>
      <c r="MC79" s="81"/>
      <c r="MD79" s="81"/>
      <c r="ME79" s="81"/>
      <c r="MF79" s="81"/>
      <c r="MG79" s="81"/>
      <c r="MH79" s="81">
        <f>データ!ER7</f>
        <v>43962345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lJ1ccHS11PKXZdM4W02ODSgMkKLNijQNPcPsPmSy9iVHlHcTigKHhqr7rW8+VmtT30Ewr0CmemyPLUiYNbX6Q==" saltValue="/DzeBkCKIcMxJWD2UPuxB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151</v>
      </c>
      <c r="AX5" s="64" t="s">
        <v>142</v>
      </c>
      <c r="AY5" s="64" t="s">
        <v>143</v>
      </c>
      <c r="AZ5" s="64" t="s">
        <v>144</v>
      </c>
      <c r="BA5" s="64" t="s">
        <v>145</v>
      </c>
      <c r="BB5" s="64" t="s">
        <v>146</v>
      </c>
      <c r="BC5" s="64" t="s">
        <v>147</v>
      </c>
      <c r="BD5" s="64" t="s">
        <v>148</v>
      </c>
      <c r="BE5" s="64" t="s">
        <v>138</v>
      </c>
      <c r="BF5" s="64" t="s">
        <v>139</v>
      </c>
      <c r="BG5" s="64" t="s">
        <v>140</v>
      </c>
      <c r="BH5" s="64" t="s">
        <v>151</v>
      </c>
      <c r="BI5" s="64" t="s">
        <v>142</v>
      </c>
      <c r="BJ5" s="64" t="s">
        <v>143</v>
      </c>
      <c r="BK5" s="64" t="s">
        <v>144</v>
      </c>
      <c r="BL5" s="64" t="s">
        <v>145</v>
      </c>
      <c r="BM5" s="64" t="s">
        <v>146</v>
      </c>
      <c r="BN5" s="64" t="s">
        <v>147</v>
      </c>
      <c r="BO5" s="64" t="s">
        <v>148</v>
      </c>
      <c r="BP5" s="64" t="s">
        <v>138</v>
      </c>
      <c r="BQ5" s="64" t="s">
        <v>149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151</v>
      </c>
      <c r="CE5" s="64" t="s">
        <v>142</v>
      </c>
      <c r="CF5" s="64" t="s">
        <v>143</v>
      </c>
      <c r="CG5" s="64" t="s">
        <v>144</v>
      </c>
      <c r="CH5" s="64" t="s">
        <v>145</v>
      </c>
      <c r="CI5" s="64" t="s">
        <v>146</v>
      </c>
      <c r="CJ5" s="64" t="s">
        <v>147</v>
      </c>
      <c r="CK5" s="64" t="s">
        <v>137</v>
      </c>
      <c r="CL5" s="64" t="s">
        <v>152</v>
      </c>
      <c r="CM5" s="64" t="s">
        <v>139</v>
      </c>
      <c r="CN5" s="64" t="s">
        <v>140</v>
      </c>
      <c r="CO5" s="64" t="s">
        <v>151</v>
      </c>
      <c r="CP5" s="64" t="s">
        <v>142</v>
      </c>
      <c r="CQ5" s="64" t="s">
        <v>143</v>
      </c>
      <c r="CR5" s="64" t="s">
        <v>144</v>
      </c>
      <c r="CS5" s="64" t="s">
        <v>145</v>
      </c>
      <c r="CT5" s="64" t="s">
        <v>146</v>
      </c>
      <c r="CU5" s="64" t="s">
        <v>147</v>
      </c>
      <c r="CV5" s="64" t="s">
        <v>137</v>
      </c>
      <c r="CW5" s="64" t="s">
        <v>138</v>
      </c>
      <c r="CX5" s="64" t="s">
        <v>149</v>
      </c>
      <c r="CY5" s="64" t="s">
        <v>140</v>
      </c>
      <c r="CZ5" s="64" t="s">
        <v>151</v>
      </c>
      <c r="DA5" s="64" t="s">
        <v>142</v>
      </c>
      <c r="DB5" s="64" t="s">
        <v>143</v>
      </c>
      <c r="DC5" s="64" t="s">
        <v>144</v>
      </c>
      <c r="DD5" s="64" t="s">
        <v>145</v>
      </c>
      <c r="DE5" s="64" t="s">
        <v>146</v>
      </c>
      <c r="DF5" s="64" t="s">
        <v>147</v>
      </c>
      <c r="DG5" s="64" t="s">
        <v>137</v>
      </c>
      <c r="DH5" s="64" t="s">
        <v>152</v>
      </c>
      <c r="DI5" s="64" t="s">
        <v>139</v>
      </c>
      <c r="DJ5" s="64" t="s">
        <v>150</v>
      </c>
      <c r="DK5" s="64" t="s">
        <v>141</v>
      </c>
      <c r="DL5" s="64" t="s">
        <v>142</v>
      </c>
      <c r="DM5" s="64" t="s">
        <v>143</v>
      </c>
      <c r="DN5" s="64" t="s">
        <v>144</v>
      </c>
      <c r="DO5" s="64" t="s">
        <v>145</v>
      </c>
      <c r="DP5" s="64" t="s">
        <v>146</v>
      </c>
      <c r="DQ5" s="64" t="s">
        <v>147</v>
      </c>
      <c r="DR5" s="64" t="s">
        <v>137</v>
      </c>
      <c r="DS5" s="64" t="s">
        <v>138</v>
      </c>
      <c r="DT5" s="64" t="s">
        <v>139</v>
      </c>
      <c r="DU5" s="64" t="s">
        <v>140</v>
      </c>
      <c r="DV5" s="64" t="s">
        <v>151</v>
      </c>
      <c r="DW5" s="64" t="s">
        <v>142</v>
      </c>
      <c r="DX5" s="64" t="s">
        <v>143</v>
      </c>
      <c r="DY5" s="64" t="s">
        <v>144</v>
      </c>
      <c r="DZ5" s="64" t="s">
        <v>145</v>
      </c>
      <c r="EA5" s="64" t="s">
        <v>146</v>
      </c>
      <c r="EB5" s="64" t="s">
        <v>147</v>
      </c>
      <c r="EC5" s="64" t="s">
        <v>137</v>
      </c>
      <c r="ED5" s="64" t="s">
        <v>152</v>
      </c>
      <c r="EE5" s="64" t="s">
        <v>149</v>
      </c>
      <c r="EF5" s="64" t="s">
        <v>140</v>
      </c>
      <c r="EG5" s="64" t="s">
        <v>151</v>
      </c>
      <c r="EH5" s="64" t="s">
        <v>142</v>
      </c>
      <c r="EI5" s="64" t="s">
        <v>143</v>
      </c>
      <c r="EJ5" s="64" t="s">
        <v>144</v>
      </c>
      <c r="EK5" s="64" t="s">
        <v>145</v>
      </c>
      <c r="EL5" s="64" t="s">
        <v>146</v>
      </c>
      <c r="EM5" s="64" t="s">
        <v>153</v>
      </c>
      <c r="EN5" s="64" t="s">
        <v>137</v>
      </c>
      <c r="EO5" s="64" t="s">
        <v>152</v>
      </c>
      <c r="EP5" s="64" t="s">
        <v>149</v>
      </c>
      <c r="EQ5" s="64" t="s">
        <v>140</v>
      </c>
      <c r="ER5" s="64" t="s">
        <v>151</v>
      </c>
      <c r="ES5" s="64" t="s">
        <v>142</v>
      </c>
      <c r="ET5" s="64" t="s">
        <v>143</v>
      </c>
      <c r="EU5" s="64" t="s">
        <v>144</v>
      </c>
      <c r="EV5" s="64" t="s">
        <v>145</v>
      </c>
      <c r="EW5" s="64" t="s">
        <v>146</v>
      </c>
      <c r="EX5" s="64" t="s">
        <v>147</v>
      </c>
    </row>
    <row r="6" spans="1:154" s="69" customFormat="1">
      <c r="A6" s="50" t="s">
        <v>154</v>
      </c>
      <c r="B6" s="65">
        <f>B8</f>
        <v>2018</v>
      </c>
      <c r="C6" s="65">
        <f t="shared" ref="C6:M6" si="2">C8</f>
        <v>268046</v>
      </c>
      <c r="D6" s="65">
        <f t="shared" si="2"/>
        <v>46</v>
      </c>
      <c r="E6" s="65">
        <f t="shared" si="2"/>
        <v>6</v>
      </c>
      <c r="F6" s="65">
        <f t="shared" si="2"/>
        <v>0</v>
      </c>
      <c r="G6" s="65">
        <f t="shared" si="2"/>
        <v>1</v>
      </c>
      <c r="H6" s="160" t="str">
        <f>IF(H8&lt;&gt;I8,H8,"")&amp;IF(I8&lt;&gt;J8,I8,"")&amp;"　"&amp;J8</f>
        <v>京都府国民健康保険南丹病院組合　京都中部総合医療センタ－</v>
      </c>
      <c r="I6" s="161"/>
      <c r="J6" s="162"/>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31</v>
      </c>
      <c r="R6" s="65" t="str">
        <f t="shared" si="3"/>
        <v>対象</v>
      </c>
      <c r="S6" s="65" t="str">
        <f t="shared" si="3"/>
        <v>ド 透 I 未 訓 ガ</v>
      </c>
      <c r="T6" s="65" t="str">
        <f t="shared" si="3"/>
        <v>救 臨 感 へ 災 地</v>
      </c>
      <c r="U6" s="66" t="str">
        <f>U8</f>
        <v>-</v>
      </c>
      <c r="V6" s="66">
        <f>V8</f>
        <v>33447</v>
      </c>
      <c r="W6" s="65" t="str">
        <f>W8</f>
        <v>非該当</v>
      </c>
      <c r="X6" s="65" t="str">
        <f t="shared" si="3"/>
        <v>７：１</v>
      </c>
      <c r="Y6" s="66">
        <f t="shared" si="3"/>
        <v>450</v>
      </c>
      <c r="Z6" s="66" t="str">
        <f t="shared" si="3"/>
        <v>-</v>
      </c>
      <c r="AA6" s="66">
        <f t="shared" si="3"/>
        <v>10</v>
      </c>
      <c r="AB6" s="66" t="str">
        <f t="shared" si="3"/>
        <v>-</v>
      </c>
      <c r="AC6" s="66">
        <f t="shared" si="3"/>
        <v>4</v>
      </c>
      <c r="AD6" s="66">
        <f t="shared" si="3"/>
        <v>464</v>
      </c>
      <c r="AE6" s="66">
        <f t="shared" si="3"/>
        <v>398</v>
      </c>
      <c r="AF6" s="66" t="str">
        <f t="shared" si="3"/>
        <v>-</v>
      </c>
      <c r="AG6" s="66">
        <f t="shared" si="3"/>
        <v>398</v>
      </c>
      <c r="AH6" s="67">
        <f>IF(AH8="-",NA(),AH8)</f>
        <v>95.8</v>
      </c>
      <c r="AI6" s="67">
        <f t="shared" ref="AI6:AQ6" si="4">IF(AI8="-",NA(),AI8)</f>
        <v>98.7</v>
      </c>
      <c r="AJ6" s="67">
        <f t="shared" si="4"/>
        <v>98.8</v>
      </c>
      <c r="AK6" s="67">
        <f t="shared" si="4"/>
        <v>105</v>
      </c>
      <c r="AL6" s="67">
        <f t="shared" si="4"/>
        <v>100</v>
      </c>
      <c r="AM6" s="67">
        <f t="shared" si="4"/>
        <v>99.7</v>
      </c>
      <c r="AN6" s="67">
        <f t="shared" si="4"/>
        <v>98.8</v>
      </c>
      <c r="AO6" s="67">
        <f t="shared" si="4"/>
        <v>98.5</v>
      </c>
      <c r="AP6" s="67">
        <f t="shared" si="4"/>
        <v>98.7</v>
      </c>
      <c r="AQ6" s="67">
        <f t="shared" si="4"/>
        <v>99</v>
      </c>
      <c r="AR6" s="67" t="str">
        <f>IF(AR8="-","【-】","【"&amp;SUBSTITUTE(TEXT(AR8,"#,##0.0"),"-","△")&amp;"】")</f>
        <v>【98.8】</v>
      </c>
      <c r="AS6" s="67">
        <f>IF(AS8="-",NA(),AS8)</f>
        <v>96.7</v>
      </c>
      <c r="AT6" s="67">
        <f t="shared" ref="AT6:BB6" si="5">IF(AT8="-",NA(),AT8)</f>
        <v>100.3</v>
      </c>
      <c r="AU6" s="67">
        <f t="shared" si="5"/>
        <v>95.3</v>
      </c>
      <c r="AV6" s="67">
        <f t="shared" si="5"/>
        <v>102.4</v>
      </c>
      <c r="AW6" s="67">
        <f t="shared" si="5"/>
        <v>97.2</v>
      </c>
      <c r="AX6" s="67">
        <f t="shared" si="5"/>
        <v>93.6</v>
      </c>
      <c r="AY6" s="67">
        <f t="shared" si="5"/>
        <v>91.8</v>
      </c>
      <c r="AZ6" s="67">
        <f t="shared" si="5"/>
        <v>91.6</v>
      </c>
      <c r="BA6" s="67">
        <f t="shared" si="5"/>
        <v>92.1</v>
      </c>
      <c r="BB6" s="67">
        <f t="shared" si="5"/>
        <v>92.3</v>
      </c>
      <c r="BC6" s="67" t="str">
        <f>IF(BC8="-","【-】","【"&amp;SUBSTITUTE(TEXT(BC8,"#,##0.0"),"-","△")&amp;"】")</f>
        <v>【89.7】</v>
      </c>
      <c r="BD6" s="67">
        <f>IF(BD8="-",NA(),BD8)</f>
        <v>11</v>
      </c>
      <c r="BE6" s="67">
        <f t="shared" ref="BE6:BM6" si="6">IF(BE8="-",NA(),BE8)</f>
        <v>8</v>
      </c>
      <c r="BF6" s="67">
        <f t="shared" si="6"/>
        <v>12.1</v>
      </c>
      <c r="BG6" s="67">
        <f t="shared" si="6"/>
        <v>5</v>
      </c>
      <c r="BH6" s="67">
        <f t="shared" si="6"/>
        <v>5.2</v>
      </c>
      <c r="BI6" s="67">
        <f t="shared" si="6"/>
        <v>45.6</v>
      </c>
      <c r="BJ6" s="67">
        <f t="shared" si="6"/>
        <v>38.1</v>
      </c>
      <c r="BK6" s="67">
        <f t="shared" si="6"/>
        <v>42.9</v>
      </c>
      <c r="BL6" s="67">
        <f t="shared" si="6"/>
        <v>40.200000000000003</v>
      </c>
      <c r="BM6" s="67">
        <f t="shared" si="6"/>
        <v>40.4</v>
      </c>
      <c r="BN6" s="67" t="str">
        <f>IF(BN8="-","【-】","【"&amp;SUBSTITUTE(TEXT(BN8,"#,##0.0"),"-","△")&amp;"】")</f>
        <v>【64.1】</v>
      </c>
      <c r="BO6" s="67">
        <f>IF(BO8="-",NA(),BO8)</f>
        <v>67.7</v>
      </c>
      <c r="BP6" s="67">
        <f t="shared" ref="BP6:BX6" si="7">IF(BP8="-",NA(),BP8)</f>
        <v>68.5</v>
      </c>
      <c r="BQ6" s="67">
        <f t="shared" si="7"/>
        <v>70.599999999999994</v>
      </c>
      <c r="BR6" s="67">
        <f t="shared" si="7"/>
        <v>70.2</v>
      </c>
      <c r="BS6" s="67">
        <f t="shared" si="7"/>
        <v>69.8</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49453</v>
      </c>
      <c r="CA6" s="68">
        <f t="shared" ref="CA6:CI6" si="8">IF(CA8="-",NA(),CA8)</f>
        <v>51760</v>
      </c>
      <c r="CB6" s="68">
        <f t="shared" si="8"/>
        <v>49265</v>
      </c>
      <c r="CC6" s="68">
        <f t="shared" si="8"/>
        <v>55911</v>
      </c>
      <c r="CD6" s="68">
        <f t="shared" si="8"/>
        <v>53074</v>
      </c>
      <c r="CE6" s="68">
        <f t="shared" si="8"/>
        <v>53447</v>
      </c>
      <c r="CF6" s="68">
        <f t="shared" si="8"/>
        <v>54464</v>
      </c>
      <c r="CG6" s="68">
        <f t="shared" si="8"/>
        <v>55265</v>
      </c>
      <c r="CH6" s="68">
        <f t="shared" si="8"/>
        <v>56892</v>
      </c>
      <c r="CI6" s="68">
        <f t="shared" si="8"/>
        <v>59108</v>
      </c>
      <c r="CJ6" s="67" t="str">
        <f>IF(CJ8="-","【-】","【"&amp;SUBSTITUTE(TEXT(CJ8,"#,##0"),"-","△")&amp;"】")</f>
        <v>【52,412】</v>
      </c>
      <c r="CK6" s="68">
        <f>IF(CK8="-",NA(),CK8)</f>
        <v>13123</v>
      </c>
      <c r="CL6" s="68">
        <f t="shared" ref="CL6:CT6" si="9">IF(CL8="-",NA(),CL8)</f>
        <v>13487</v>
      </c>
      <c r="CM6" s="68">
        <f t="shared" si="9"/>
        <v>13963</v>
      </c>
      <c r="CN6" s="68">
        <f t="shared" si="9"/>
        <v>15664</v>
      </c>
      <c r="CO6" s="68">
        <f t="shared" si="9"/>
        <v>16093</v>
      </c>
      <c r="CP6" s="68">
        <f t="shared" si="9"/>
        <v>13027</v>
      </c>
      <c r="CQ6" s="68">
        <f t="shared" si="9"/>
        <v>13969</v>
      </c>
      <c r="CR6" s="68">
        <f t="shared" si="9"/>
        <v>14455</v>
      </c>
      <c r="CS6" s="68">
        <f t="shared" si="9"/>
        <v>15171</v>
      </c>
      <c r="CT6" s="68">
        <f t="shared" si="9"/>
        <v>15887</v>
      </c>
      <c r="CU6" s="67" t="str">
        <f>IF(CU8="-","【-】","【"&amp;SUBSTITUTE(TEXT(CU8,"#,##0"),"-","△")&amp;"】")</f>
        <v>【14,708】</v>
      </c>
      <c r="CV6" s="67">
        <f>IF(CV8="-",NA(),CV8)</f>
        <v>47.5</v>
      </c>
      <c r="CW6" s="67">
        <f t="shared" ref="CW6:DE6" si="10">IF(CW8="-",NA(),CW8)</f>
        <v>48.2</v>
      </c>
      <c r="CX6" s="67">
        <f t="shared" si="10"/>
        <v>52.6</v>
      </c>
      <c r="CY6" s="67">
        <f t="shared" si="10"/>
        <v>48.6</v>
      </c>
      <c r="CZ6" s="67">
        <f t="shared" si="10"/>
        <v>52.3</v>
      </c>
      <c r="DA6" s="67">
        <f t="shared" si="10"/>
        <v>52.6</v>
      </c>
      <c r="DB6" s="67">
        <f t="shared" si="10"/>
        <v>53.2</v>
      </c>
      <c r="DC6" s="67">
        <f t="shared" si="10"/>
        <v>54.1</v>
      </c>
      <c r="DD6" s="67">
        <f t="shared" si="10"/>
        <v>53.8</v>
      </c>
      <c r="DE6" s="67">
        <f t="shared" si="10"/>
        <v>53</v>
      </c>
      <c r="DF6" s="67" t="str">
        <f>IF(DF8="-","【-】","【"&amp;SUBSTITUTE(TEXT(DF8,"#,##0.0"),"-","△")&amp;"】")</f>
        <v>【54.8】</v>
      </c>
      <c r="DG6" s="67">
        <f>IF(DG8="-",NA(),DG8)</f>
        <v>24</v>
      </c>
      <c r="DH6" s="67">
        <f t="shared" ref="DH6:DP6" si="11">IF(DH8="-",NA(),DH8)</f>
        <v>23.3</v>
      </c>
      <c r="DI6" s="67">
        <f t="shared" si="11"/>
        <v>23.1</v>
      </c>
      <c r="DJ6" s="67">
        <f t="shared" si="11"/>
        <v>21.5</v>
      </c>
      <c r="DK6" s="67">
        <f t="shared" si="11"/>
        <v>22.1</v>
      </c>
      <c r="DL6" s="67">
        <f t="shared" si="11"/>
        <v>24.2</v>
      </c>
      <c r="DM6" s="67">
        <f t="shared" si="11"/>
        <v>25.3</v>
      </c>
      <c r="DN6" s="67">
        <f t="shared" si="11"/>
        <v>25.2</v>
      </c>
      <c r="DO6" s="67">
        <f t="shared" si="11"/>
        <v>25.4</v>
      </c>
      <c r="DP6" s="67">
        <f t="shared" si="11"/>
        <v>25.8</v>
      </c>
      <c r="DQ6" s="67" t="str">
        <f>IF(DQ8="-","【-】","【"&amp;SUBSTITUTE(TEXT(DQ8,"#,##0.0"),"-","△")&amp;"】")</f>
        <v>【24.3】</v>
      </c>
      <c r="DR6" s="67">
        <f>IF(DR8="-",NA(),DR8)</f>
        <v>57.2</v>
      </c>
      <c r="DS6" s="67">
        <f t="shared" ref="DS6:EA6" si="12">IF(DS8="-",NA(),DS8)</f>
        <v>56.5</v>
      </c>
      <c r="DT6" s="67">
        <f t="shared" si="12"/>
        <v>58.9</v>
      </c>
      <c r="DU6" s="67">
        <f t="shared" si="12"/>
        <v>62.1</v>
      </c>
      <c r="DV6" s="67">
        <f t="shared" si="12"/>
        <v>65.2</v>
      </c>
      <c r="DW6" s="67">
        <f t="shared" si="12"/>
        <v>48.4</v>
      </c>
      <c r="DX6" s="67">
        <f t="shared" si="12"/>
        <v>48.7</v>
      </c>
      <c r="DY6" s="67">
        <f t="shared" si="12"/>
        <v>52.5</v>
      </c>
      <c r="DZ6" s="67">
        <f t="shared" si="12"/>
        <v>52.7</v>
      </c>
      <c r="EA6" s="67">
        <f t="shared" si="12"/>
        <v>53.7</v>
      </c>
      <c r="EB6" s="67" t="str">
        <f>IF(EB8="-","【-】","【"&amp;SUBSTITUTE(TEXT(EB8,"#,##0.0"),"-","△")&amp;"】")</f>
        <v>【52.5】</v>
      </c>
      <c r="EC6" s="67">
        <f>IF(EC8="-",NA(),EC8)</f>
        <v>70.400000000000006</v>
      </c>
      <c r="ED6" s="67">
        <f t="shared" ref="ED6:EL6" si="13">IF(ED8="-",NA(),ED8)</f>
        <v>61.9</v>
      </c>
      <c r="EE6" s="67">
        <f t="shared" si="13"/>
        <v>63.6</v>
      </c>
      <c r="EF6" s="67">
        <f t="shared" si="13"/>
        <v>67.8</v>
      </c>
      <c r="EG6" s="67">
        <f t="shared" si="13"/>
        <v>72.8</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41825127</v>
      </c>
      <c r="EO6" s="68">
        <f t="shared" ref="EO6:EW6" si="14">IF(EO8="-",NA(),EO8)</f>
        <v>42938987</v>
      </c>
      <c r="EP6" s="68">
        <f t="shared" si="14"/>
        <v>43569487</v>
      </c>
      <c r="EQ6" s="68">
        <f t="shared" si="14"/>
        <v>43514659</v>
      </c>
      <c r="ER6" s="68">
        <f t="shared" si="14"/>
        <v>43962345</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155</v>
      </c>
      <c r="B7" s="65">
        <f t="shared" ref="B7:AG7" si="15">B8</f>
        <v>2018</v>
      </c>
      <c r="C7" s="65">
        <f t="shared" si="15"/>
        <v>268046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31</v>
      </c>
      <c r="R7" s="65" t="str">
        <f t="shared" si="15"/>
        <v>対象</v>
      </c>
      <c r="S7" s="65" t="str">
        <f t="shared" si="15"/>
        <v>ド 透 I 未 訓 ガ</v>
      </c>
      <c r="T7" s="65" t="str">
        <f t="shared" si="15"/>
        <v>救 臨 感 へ 災 地</v>
      </c>
      <c r="U7" s="66" t="str">
        <f>U8</f>
        <v>-</v>
      </c>
      <c r="V7" s="66">
        <f>V8</f>
        <v>33447</v>
      </c>
      <c r="W7" s="65" t="str">
        <f>W8</f>
        <v>非該当</v>
      </c>
      <c r="X7" s="65" t="str">
        <f t="shared" si="15"/>
        <v>７：１</v>
      </c>
      <c r="Y7" s="66">
        <f t="shared" si="15"/>
        <v>450</v>
      </c>
      <c r="Z7" s="66" t="str">
        <f t="shared" si="15"/>
        <v>-</v>
      </c>
      <c r="AA7" s="66">
        <f t="shared" si="15"/>
        <v>10</v>
      </c>
      <c r="AB7" s="66" t="str">
        <f t="shared" si="15"/>
        <v>-</v>
      </c>
      <c r="AC7" s="66">
        <f t="shared" si="15"/>
        <v>4</v>
      </c>
      <c r="AD7" s="66">
        <f t="shared" si="15"/>
        <v>464</v>
      </c>
      <c r="AE7" s="66">
        <f t="shared" si="15"/>
        <v>398</v>
      </c>
      <c r="AF7" s="66" t="str">
        <f t="shared" si="15"/>
        <v>-</v>
      </c>
      <c r="AG7" s="66">
        <f t="shared" si="15"/>
        <v>398</v>
      </c>
      <c r="AH7" s="67">
        <f>AH8</f>
        <v>95.8</v>
      </c>
      <c r="AI7" s="67">
        <f t="shared" ref="AI7:AQ7" si="16">AI8</f>
        <v>98.7</v>
      </c>
      <c r="AJ7" s="67">
        <f t="shared" si="16"/>
        <v>98.8</v>
      </c>
      <c r="AK7" s="67">
        <f t="shared" si="16"/>
        <v>105</v>
      </c>
      <c r="AL7" s="67">
        <f t="shared" si="16"/>
        <v>100</v>
      </c>
      <c r="AM7" s="67">
        <f t="shared" si="16"/>
        <v>99.7</v>
      </c>
      <c r="AN7" s="67">
        <f t="shared" si="16"/>
        <v>98.8</v>
      </c>
      <c r="AO7" s="67">
        <f t="shared" si="16"/>
        <v>98.5</v>
      </c>
      <c r="AP7" s="67">
        <f t="shared" si="16"/>
        <v>98.7</v>
      </c>
      <c r="AQ7" s="67">
        <f t="shared" si="16"/>
        <v>99</v>
      </c>
      <c r="AR7" s="67"/>
      <c r="AS7" s="67">
        <f>AS8</f>
        <v>96.7</v>
      </c>
      <c r="AT7" s="67">
        <f t="shared" ref="AT7:BB7" si="17">AT8</f>
        <v>100.3</v>
      </c>
      <c r="AU7" s="67">
        <f t="shared" si="17"/>
        <v>95.3</v>
      </c>
      <c r="AV7" s="67">
        <f t="shared" si="17"/>
        <v>102.4</v>
      </c>
      <c r="AW7" s="67">
        <f t="shared" si="17"/>
        <v>97.2</v>
      </c>
      <c r="AX7" s="67">
        <f t="shared" si="17"/>
        <v>93.6</v>
      </c>
      <c r="AY7" s="67">
        <f t="shared" si="17"/>
        <v>91.8</v>
      </c>
      <c r="AZ7" s="67">
        <f t="shared" si="17"/>
        <v>91.6</v>
      </c>
      <c r="BA7" s="67">
        <f t="shared" si="17"/>
        <v>92.1</v>
      </c>
      <c r="BB7" s="67">
        <f t="shared" si="17"/>
        <v>92.3</v>
      </c>
      <c r="BC7" s="67"/>
      <c r="BD7" s="67">
        <f>BD8</f>
        <v>11</v>
      </c>
      <c r="BE7" s="67">
        <f t="shared" ref="BE7:BM7" si="18">BE8</f>
        <v>8</v>
      </c>
      <c r="BF7" s="67">
        <f t="shared" si="18"/>
        <v>12.1</v>
      </c>
      <c r="BG7" s="67">
        <f t="shared" si="18"/>
        <v>5</v>
      </c>
      <c r="BH7" s="67">
        <f t="shared" si="18"/>
        <v>5.2</v>
      </c>
      <c r="BI7" s="67">
        <f t="shared" si="18"/>
        <v>45.6</v>
      </c>
      <c r="BJ7" s="67">
        <f t="shared" si="18"/>
        <v>38.1</v>
      </c>
      <c r="BK7" s="67">
        <f t="shared" si="18"/>
        <v>42.9</v>
      </c>
      <c r="BL7" s="67">
        <f t="shared" si="18"/>
        <v>40.200000000000003</v>
      </c>
      <c r="BM7" s="67">
        <f t="shared" si="18"/>
        <v>40.4</v>
      </c>
      <c r="BN7" s="67"/>
      <c r="BO7" s="67">
        <f>BO8</f>
        <v>67.7</v>
      </c>
      <c r="BP7" s="67">
        <f t="shared" ref="BP7:BX7" si="19">BP8</f>
        <v>68.5</v>
      </c>
      <c r="BQ7" s="67">
        <f t="shared" si="19"/>
        <v>70.599999999999994</v>
      </c>
      <c r="BR7" s="67">
        <f t="shared" si="19"/>
        <v>70.2</v>
      </c>
      <c r="BS7" s="67">
        <f t="shared" si="19"/>
        <v>69.8</v>
      </c>
      <c r="BT7" s="67">
        <f t="shared" si="19"/>
        <v>76.099999999999994</v>
      </c>
      <c r="BU7" s="67">
        <f t="shared" si="19"/>
        <v>75.7</v>
      </c>
      <c r="BV7" s="67">
        <f t="shared" si="19"/>
        <v>76.099999999999994</v>
      </c>
      <c r="BW7" s="67">
        <f t="shared" si="19"/>
        <v>77</v>
      </c>
      <c r="BX7" s="67">
        <f t="shared" si="19"/>
        <v>77.599999999999994</v>
      </c>
      <c r="BY7" s="67"/>
      <c r="BZ7" s="68">
        <f>BZ8</f>
        <v>49453</v>
      </c>
      <c r="CA7" s="68">
        <f t="shared" ref="CA7:CI7" si="20">CA8</f>
        <v>51760</v>
      </c>
      <c r="CB7" s="68">
        <f t="shared" si="20"/>
        <v>49265</v>
      </c>
      <c r="CC7" s="68">
        <f t="shared" si="20"/>
        <v>55911</v>
      </c>
      <c r="CD7" s="68">
        <f t="shared" si="20"/>
        <v>53074</v>
      </c>
      <c r="CE7" s="68">
        <f t="shared" si="20"/>
        <v>53447</v>
      </c>
      <c r="CF7" s="68">
        <f t="shared" si="20"/>
        <v>54464</v>
      </c>
      <c r="CG7" s="68">
        <f t="shared" si="20"/>
        <v>55265</v>
      </c>
      <c r="CH7" s="68">
        <f t="shared" si="20"/>
        <v>56892</v>
      </c>
      <c r="CI7" s="68">
        <f t="shared" si="20"/>
        <v>59108</v>
      </c>
      <c r="CJ7" s="67"/>
      <c r="CK7" s="68">
        <f>CK8</f>
        <v>13123</v>
      </c>
      <c r="CL7" s="68">
        <f t="shared" ref="CL7:CT7" si="21">CL8</f>
        <v>13487</v>
      </c>
      <c r="CM7" s="68">
        <f t="shared" si="21"/>
        <v>13963</v>
      </c>
      <c r="CN7" s="68">
        <f t="shared" si="21"/>
        <v>15664</v>
      </c>
      <c r="CO7" s="68">
        <f t="shared" si="21"/>
        <v>16093</v>
      </c>
      <c r="CP7" s="68">
        <f t="shared" si="21"/>
        <v>13027</v>
      </c>
      <c r="CQ7" s="68">
        <f t="shared" si="21"/>
        <v>13969</v>
      </c>
      <c r="CR7" s="68">
        <f t="shared" si="21"/>
        <v>14455</v>
      </c>
      <c r="CS7" s="68">
        <f t="shared" si="21"/>
        <v>15171</v>
      </c>
      <c r="CT7" s="68">
        <f t="shared" si="21"/>
        <v>15887</v>
      </c>
      <c r="CU7" s="67"/>
      <c r="CV7" s="67">
        <f>CV8</f>
        <v>47.5</v>
      </c>
      <c r="CW7" s="67">
        <f t="shared" ref="CW7:DE7" si="22">CW8</f>
        <v>48.2</v>
      </c>
      <c r="CX7" s="67">
        <f t="shared" si="22"/>
        <v>52.6</v>
      </c>
      <c r="CY7" s="67">
        <f t="shared" si="22"/>
        <v>48.6</v>
      </c>
      <c r="CZ7" s="67">
        <f t="shared" si="22"/>
        <v>52.3</v>
      </c>
      <c r="DA7" s="67">
        <f t="shared" si="22"/>
        <v>52.6</v>
      </c>
      <c r="DB7" s="67">
        <f t="shared" si="22"/>
        <v>53.2</v>
      </c>
      <c r="DC7" s="67">
        <f t="shared" si="22"/>
        <v>54.1</v>
      </c>
      <c r="DD7" s="67">
        <f t="shared" si="22"/>
        <v>53.8</v>
      </c>
      <c r="DE7" s="67">
        <f t="shared" si="22"/>
        <v>53</v>
      </c>
      <c r="DF7" s="67"/>
      <c r="DG7" s="67">
        <f>DG8</f>
        <v>24</v>
      </c>
      <c r="DH7" s="67">
        <f t="shared" ref="DH7:DP7" si="23">DH8</f>
        <v>23.3</v>
      </c>
      <c r="DI7" s="67">
        <f t="shared" si="23"/>
        <v>23.1</v>
      </c>
      <c r="DJ7" s="67">
        <f t="shared" si="23"/>
        <v>21.5</v>
      </c>
      <c r="DK7" s="67">
        <f t="shared" si="23"/>
        <v>22.1</v>
      </c>
      <c r="DL7" s="67">
        <f t="shared" si="23"/>
        <v>24.2</v>
      </c>
      <c r="DM7" s="67">
        <f t="shared" si="23"/>
        <v>25.3</v>
      </c>
      <c r="DN7" s="67">
        <f t="shared" si="23"/>
        <v>25.2</v>
      </c>
      <c r="DO7" s="67">
        <f t="shared" si="23"/>
        <v>25.4</v>
      </c>
      <c r="DP7" s="67">
        <f t="shared" si="23"/>
        <v>25.8</v>
      </c>
      <c r="DQ7" s="67"/>
      <c r="DR7" s="67">
        <f>DR8</f>
        <v>57.2</v>
      </c>
      <c r="DS7" s="67">
        <f t="shared" ref="DS7:EA7" si="24">DS8</f>
        <v>56.5</v>
      </c>
      <c r="DT7" s="67">
        <f t="shared" si="24"/>
        <v>58.9</v>
      </c>
      <c r="DU7" s="67">
        <f t="shared" si="24"/>
        <v>62.1</v>
      </c>
      <c r="DV7" s="67">
        <f t="shared" si="24"/>
        <v>65.2</v>
      </c>
      <c r="DW7" s="67">
        <f t="shared" si="24"/>
        <v>48.4</v>
      </c>
      <c r="DX7" s="67">
        <f t="shared" si="24"/>
        <v>48.7</v>
      </c>
      <c r="DY7" s="67">
        <f t="shared" si="24"/>
        <v>52.5</v>
      </c>
      <c r="DZ7" s="67">
        <f t="shared" si="24"/>
        <v>52.7</v>
      </c>
      <c r="EA7" s="67">
        <f t="shared" si="24"/>
        <v>53.7</v>
      </c>
      <c r="EB7" s="67"/>
      <c r="EC7" s="67">
        <f>EC8</f>
        <v>70.400000000000006</v>
      </c>
      <c r="ED7" s="67">
        <f t="shared" ref="ED7:EL7" si="25">ED8</f>
        <v>61.9</v>
      </c>
      <c r="EE7" s="67">
        <f t="shared" si="25"/>
        <v>63.6</v>
      </c>
      <c r="EF7" s="67">
        <f t="shared" si="25"/>
        <v>67.8</v>
      </c>
      <c r="EG7" s="67">
        <f t="shared" si="25"/>
        <v>72.8</v>
      </c>
      <c r="EH7" s="67">
        <f t="shared" si="25"/>
        <v>62.3</v>
      </c>
      <c r="EI7" s="67">
        <f t="shared" si="25"/>
        <v>61.7</v>
      </c>
      <c r="EJ7" s="67">
        <f t="shared" si="25"/>
        <v>66.099999999999994</v>
      </c>
      <c r="EK7" s="67">
        <f t="shared" si="25"/>
        <v>68.400000000000006</v>
      </c>
      <c r="EL7" s="67">
        <f t="shared" si="25"/>
        <v>69.3</v>
      </c>
      <c r="EM7" s="67"/>
      <c r="EN7" s="68">
        <f>EN8</f>
        <v>41825127</v>
      </c>
      <c r="EO7" s="68">
        <f t="shared" ref="EO7:EW7" si="26">EO8</f>
        <v>42938987</v>
      </c>
      <c r="EP7" s="68">
        <f t="shared" si="26"/>
        <v>43569487</v>
      </c>
      <c r="EQ7" s="68">
        <f t="shared" si="26"/>
        <v>43514659</v>
      </c>
      <c r="ER7" s="68">
        <f t="shared" si="26"/>
        <v>43962345</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268046</v>
      </c>
      <c r="D8" s="70">
        <v>46</v>
      </c>
      <c r="E8" s="70">
        <v>6</v>
      </c>
      <c r="F8" s="70">
        <v>0</v>
      </c>
      <c r="G8" s="70">
        <v>1</v>
      </c>
      <c r="H8" s="70" t="s">
        <v>156</v>
      </c>
      <c r="I8" s="70" t="s">
        <v>157</v>
      </c>
      <c r="J8" s="70" t="s">
        <v>158</v>
      </c>
      <c r="K8" s="70" t="s">
        <v>159</v>
      </c>
      <c r="L8" s="70" t="s">
        <v>160</v>
      </c>
      <c r="M8" s="70" t="s">
        <v>161</v>
      </c>
      <c r="N8" s="70" t="s">
        <v>162</v>
      </c>
      <c r="O8" s="70" t="s">
        <v>163</v>
      </c>
      <c r="P8" s="70" t="s">
        <v>164</v>
      </c>
      <c r="Q8" s="71">
        <v>31</v>
      </c>
      <c r="R8" s="70" t="s">
        <v>165</v>
      </c>
      <c r="S8" s="70" t="s">
        <v>166</v>
      </c>
      <c r="T8" s="70" t="s">
        <v>167</v>
      </c>
      <c r="U8" s="71" t="s">
        <v>38</v>
      </c>
      <c r="V8" s="71">
        <v>33447</v>
      </c>
      <c r="W8" s="70" t="s">
        <v>168</v>
      </c>
      <c r="X8" s="72" t="s">
        <v>169</v>
      </c>
      <c r="Y8" s="71">
        <v>450</v>
      </c>
      <c r="Z8" s="71" t="s">
        <v>38</v>
      </c>
      <c r="AA8" s="71">
        <v>10</v>
      </c>
      <c r="AB8" s="71" t="s">
        <v>38</v>
      </c>
      <c r="AC8" s="71">
        <v>4</v>
      </c>
      <c r="AD8" s="71">
        <v>464</v>
      </c>
      <c r="AE8" s="71">
        <v>398</v>
      </c>
      <c r="AF8" s="71" t="s">
        <v>38</v>
      </c>
      <c r="AG8" s="71">
        <v>398</v>
      </c>
      <c r="AH8" s="73">
        <v>95.8</v>
      </c>
      <c r="AI8" s="73">
        <v>98.7</v>
      </c>
      <c r="AJ8" s="73">
        <v>98.8</v>
      </c>
      <c r="AK8" s="73">
        <v>105</v>
      </c>
      <c r="AL8" s="73">
        <v>100</v>
      </c>
      <c r="AM8" s="73">
        <v>99.7</v>
      </c>
      <c r="AN8" s="73">
        <v>98.8</v>
      </c>
      <c r="AO8" s="73">
        <v>98.5</v>
      </c>
      <c r="AP8" s="73">
        <v>98.7</v>
      </c>
      <c r="AQ8" s="73">
        <v>99</v>
      </c>
      <c r="AR8" s="73">
        <v>98.8</v>
      </c>
      <c r="AS8" s="73">
        <v>96.7</v>
      </c>
      <c r="AT8" s="73">
        <v>100.3</v>
      </c>
      <c r="AU8" s="73">
        <v>95.3</v>
      </c>
      <c r="AV8" s="73">
        <v>102.4</v>
      </c>
      <c r="AW8" s="73">
        <v>97.2</v>
      </c>
      <c r="AX8" s="73">
        <v>93.6</v>
      </c>
      <c r="AY8" s="73">
        <v>91.8</v>
      </c>
      <c r="AZ8" s="73">
        <v>91.6</v>
      </c>
      <c r="BA8" s="73">
        <v>92.1</v>
      </c>
      <c r="BB8" s="73">
        <v>92.3</v>
      </c>
      <c r="BC8" s="73">
        <v>89.7</v>
      </c>
      <c r="BD8" s="74">
        <v>11</v>
      </c>
      <c r="BE8" s="74">
        <v>8</v>
      </c>
      <c r="BF8" s="74">
        <v>12.1</v>
      </c>
      <c r="BG8" s="74">
        <v>5</v>
      </c>
      <c r="BH8" s="74">
        <v>5.2</v>
      </c>
      <c r="BI8" s="74">
        <v>45.6</v>
      </c>
      <c r="BJ8" s="74">
        <v>38.1</v>
      </c>
      <c r="BK8" s="74">
        <v>42.9</v>
      </c>
      <c r="BL8" s="74">
        <v>40.200000000000003</v>
      </c>
      <c r="BM8" s="74">
        <v>40.4</v>
      </c>
      <c r="BN8" s="74">
        <v>64.099999999999994</v>
      </c>
      <c r="BO8" s="73">
        <v>67.7</v>
      </c>
      <c r="BP8" s="73">
        <v>68.5</v>
      </c>
      <c r="BQ8" s="73">
        <v>70.599999999999994</v>
      </c>
      <c r="BR8" s="73">
        <v>70.2</v>
      </c>
      <c r="BS8" s="73">
        <v>69.8</v>
      </c>
      <c r="BT8" s="73">
        <v>76.099999999999994</v>
      </c>
      <c r="BU8" s="73">
        <v>75.7</v>
      </c>
      <c r="BV8" s="73">
        <v>76.099999999999994</v>
      </c>
      <c r="BW8" s="73">
        <v>77</v>
      </c>
      <c r="BX8" s="73">
        <v>77.599999999999994</v>
      </c>
      <c r="BY8" s="73">
        <v>74.900000000000006</v>
      </c>
      <c r="BZ8" s="74">
        <v>49453</v>
      </c>
      <c r="CA8" s="74">
        <v>51760</v>
      </c>
      <c r="CB8" s="74">
        <v>49265</v>
      </c>
      <c r="CC8" s="74">
        <v>55911</v>
      </c>
      <c r="CD8" s="74">
        <v>53074</v>
      </c>
      <c r="CE8" s="74">
        <v>53447</v>
      </c>
      <c r="CF8" s="74">
        <v>54464</v>
      </c>
      <c r="CG8" s="74">
        <v>55265</v>
      </c>
      <c r="CH8" s="74">
        <v>56892</v>
      </c>
      <c r="CI8" s="74">
        <v>59108</v>
      </c>
      <c r="CJ8" s="73">
        <v>52412</v>
      </c>
      <c r="CK8" s="74">
        <v>13123</v>
      </c>
      <c r="CL8" s="74">
        <v>13487</v>
      </c>
      <c r="CM8" s="74">
        <v>13963</v>
      </c>
      <c r="CN8" s="74">
        <v>15664</v>
      </c>
      <c r="CO8" s="74">
        <v>16093</v>
      </c>
      <c r="CP8" s="74">
        <v>13027</v>
      </c>
      <c r="CQ8" s="74">
        <v>13969</v>
      </c>
      <c r="CR8" s="74">
        <v>14455</v>
      </c>
      <c r="CS8" s="74">
        <v>15171</v>
      </c>
      <c r="CT8" s="74">
        <v>15887</v>
      </c>
      <c r="CU8" s="73">
        <v>14708</v>
      </c>
      <c r="CV8" s="74">
        <v>47.5</v>
      </c>
      <c r="CW8" s="74">
        <v>48.2</v>
      </c>
      <c r="CX8" s="74">
        <v>52.6</v>
      </c>
      <c r="CY8" s="74">
        <v>48.6</v>
      </c>
      <c r="CZ8" s="74">
        <v>52.3</v>
      </c>
      <c r="DA8" s="74">
        <v>52.6</v>
      </c>
      <c r="DB8" s="74">
        <v>53.2</v>
      </c>
      <c r="DC8" s="74">
        <v>54.1</v>
      </c>
      <c r="DD8" s="74">
        <v>53.8</v>
      </c>
      <c r="DE8" s="74">
        <v>53</v>
      </c>
      <c r="DF8" s="74">
        <v>54.8</v>
      </c>
      <c r="DG8" s="74">
        <v>24</v>
      </c>
      <c r="DH8" s="74">
        <v>23.3</v>
      </c>
      <c r="DI8" s="74">
        <v>23.1</v>
      </c>
      <c r="DJ8" s="74">
        <v>21.5</v>
      </c>
      <c r="DK8" s="74">
        <v>22.1</v>
      </c>
      <c r="DL8" s="74">
        <v>24.2</v>
      </c>
      <c r="DM8" s="74">
        <v>25.3</v>
      </c>
      <c r="DN8" s="74">
        <v>25.2</v>
      </c>
      <c r="DO8" s="74">
        <v>25.4</v>
      </c>
      <c r="DP8" s="74">
        <v>25.8</v>
      </c>
      <c r="DQ8" s="74">
        <v>24.3</v>
      </c>
      <c r="DR8" s="73">
        <v>57.2</v>
      </c>
      <c r="DS8" s="73">
        <v>56.5</v>
      </c>
      <c r="DT8" s="73">
        <v>58.9</v>
      </c>
      <c r="DU8" s="73">
        <v>62.1</v>
      </c>
      <c r="DV8" s="73">
        <v>65.2</v>
      </c>
      <c r="DW8" s="73">
        <v>48.4</v>
      </c>
      <c r="DX8" s="73">
        <v>48.7</v>
      </c>
      <c r="DY8" s="73">
        <v>52.5</v>
      </c>
      <c r="DZ8" s="73">
        <v>52.7</v>
      </c>
      <c r="EA8" s="73">
        <v>53.7</v>
      </c>
      <c r="EB8" s="73">
        <v>52.5</v>
      </c>
      <c r="EC8" s="73">
        <v>70.400000000000006</v>
      </c>
      <c r="ED8" s="73">
        <v>61.9</v>
      </c>
      <c r="EE8" s="73">
        <v>63.6</v>
      </c>
      <c r="EF8" s="73">
        <v>67.8</v>
      </c>
      <c r="EG8" s="73">
        <v>72.8</v>
      </c>
      <c r="EH8" s="73">
        <v>62.3</v>
      </c>
      <c r="EI8" s="73">
        <v>61.7</v>
      </c>
      <c r="EJ8" s="73">
        <v>66.099999999999994</v>
      </c>
      <c r="EK8" s="73">
        <v>68.400000000000006</v>
      </c>
      <c r="EL8" s="73">
        <v>69.3</v>
      </c>
      <c r="EM8" s="73">
        <v>68.8</v>
      </c>
      <c r="EN8" s="74">
        <v>41825127</v>
      </c>
      <c r="EO8" s="74">
        <v>42938987</v>
      </c>
      <c r="EP8" s="74">
        <v>43569487</v>
      </c>
      <c r="EQ8" s="74">
        <v>43514659</v>
      </c>
      <c r="ER8" s="74">
        <v>43962345</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keieikanri</cp:lastModifiedBy>
  <dcterms:modified xsi:type="dcterms:W3CDTF">2020-03-06T01:24:51Z</dcterms:modified>
</cp:coreProperties>
</file>